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7"/>
  </bookViews>
  <sheets>
    <sheet name="Mothers" sheetId="12" r:id="rId1"/>
    <sheet name="Neonates" sheetId="2" r:id="rId2"/>
    <sheet name="Growth_BM_TL" sheetId="4" r:id="rId3"/>
    <sheet name="Growth_VOL" sheetId="6" r:id="rId4"/>
    <sheet name="GL ratio" sheetId="3" r:id="rId5"/>
    <sheet name="swimming" sheetId="7" r:id="rId6"/>
    <sheet name="Burying" sheetId="8" r:id="rId7"/>
    <sheet name="Boldness" sheetId="11" r:id="rId8"/>
  </sheets>
  <definedNames>
    <definedName name="_xlnm._FilterDatabase" localSheetId="1" hidden="1">Neonates!$A$1:$M$32</definedName>
  </definedNames>
  <calcPr calcId="144525"/>
</workbook>
</file>

<file path=xl/calcChain.xml><?xml version="1.0" encoding="utf-8"?>
<calcChain xmlns="http://schemas.openxmlformats.org/spreadsheetml/2006/main">
  <c r="O3" i="7" l="1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20" i="7"/>
  <c r="O21" i="7"/>
  <c r="O22" i="7"/>
  <c r="O23" i="7"/>
  <c r="O24" i="7"/>
  <c r="O25" i="7"/>
  <c r="O26" i="7"/>
  <c r="O27" i="7"/>
  <c r="O28" i="7"/>
  <c r="O2" i="7"/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" i="7"/>
  <c r="F22" i="7" l="1"/>
  <c r="F21" i="7"/>
  <c r="F19" i="7"/>
  <c r="F20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4" i="7"/>
  <c r="I25" i="7"/>
  <c r="I26" i="7"/>
  <c r="I27" i="7"/>
  <c r="I28" i="7"/>
  <c r="I2" i="7"/>
  <c r="F28" i="7"/>
  <c r="F27" i="7"/>
  <c r="F26" i="7"/>
  <c r="F25" i="7"/>
  <c r="E25" i="7" s="1"/>
  <c r="F24" i="7"/>
  <c r="F23" i="7"/>
  <c r="F18" i="7"/>
  <c r="F17" i="7"/>
  <c r="F16" i="7"/>
  <c r="F15" i="7"/>
  <c r="E15" i="7" s="1"/>
  <c r="F14" i="7"/>
  <c r="F13" i="7"/>
  <c r="F12" i="7"/>
  <c r="F11" i="7"/>
  <c r="F10" i="7"/>
  <c r="F9" i="7"/>
  <c r="F8" i="7"/>
  <c r="F7" i="7"/>
  <c r="E7" i="7" s="1"/>
  <c r="F6" i="7"/>
  <c r="F5" i="7"/>
  <c r="F4" i="7"/>
  <c r="F3" i="7"/>
  <c r="F2" i="7"/>
  <c r="E16" i="7" l="1"/>
  <c r="E11" i="7"/>
  <c r="E3" i="7"/>
  <c r="E22" i="7"/>
  <c r="E20" i="7"/>
  <c r="E5" i="7"/>
  <c r="E13" i="7"/>
  <c r="E24" i="7"/>
  <c r="E6" i="7"/>
  <c r="E14" i="7"/>
  <c r="E21" i="7"/>
  <c r="E12" i="7"/>
  <c r="E26" i="7"/>
  <c r="E4" i="7"/>
  <c r="E19" i="7"/>
  <c r="E8" i="7"/>
  <c r="E9" i="7"/>
  <c r="E17" i="7"/>
  <c r="E28" i="7"/>
  <c r="E23" i="7"/>
  <c r="E27" i="7"/>
  <c r="E2" i="7"/>
  <c r="E10" i="7"/>
  <c r="E18" i="7"/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" i="6"/>
  <c r="F100" i="6"/>
  <c r="F21" i="6" l="1"/>
  <c r="F22" i="6"/>
  <c r="F23" i="6"/>
  <c r="F24" i="6"/>
  <c r="F25" i="6"/>
  <c r="F26" i="6"/>
  <c r="F27" i="6"/>
  <c r="F28" i="6"/>
  <c r="F29" i="6"/>
  <c r="F30" i="6"/>
  <c r="F31" i="6"/>
  <c r="F32" i="6"/>
  <c r="F33" i="6"/>
  <c r="G33" i="6" s="1"/>
  <c r="F34" i="6"/>
  <c r="F35" i="6"/>
  <c r="F36" i="6"/>
  <c r="F37" i="6"/>
  <c r="F38" i="6"/>
  <c r="F39" i="6"/>
  <c r="F40" i="6"/>
  <c r="F41" i="6"/>
  <c r="G41" i="6" s="1"/>
  <c r="F42" i="6"/>
  <c r="F43" i="6"/>
  <c r="F44" i="6"/>
  <c r="F45" i="6"/>
  <c r="F46" i="6"/>
  <c r="F47" i="6"/>
  <c r="F48" i="6"/>
  <c r="F49" i="6"/>
  <c r="G49" i="6" s="1"/>
  <c r="F50" i="6"/>
  <c r="G50" i="6" s="1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1" i="6"/>
  <c r="F102" i="6"/>
  <c r="F103" i="6"/>
  <c r="F104" i="6"/>
  <c r="F105" i="6"/>
  <c r="F106" i="6"/>
  <c r="F107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G100" i="6" s="1"/>
  <c r="F2" i="6"/>
  <c r="G107" i="6" l="1"/>
  <c r="G82" i="6"/>
  <c r="J82" i="6" s="1"/>
  <c r="G74" i="6"/>
  <c r="G66" i="6"/>
  <c r="J66" i="6" s="1"/>
  <c r="G58" i="6"/>
  <c r="H58" i="6" s="1"/>
  <c r="I58" i="6" s="1"/>
  <c r="G42" i="6"/>
  <c r="J42" i="6" s="1"/>
  <c r="G34" i="6"/>
  <c r="H34" i="6" s="1"/>
  <c r="I34" i="6" s="1"/>
  <c r="G81" i="6"/>
  <c r="J81" i="6" s="1"/>
  <c r="G75" i="6"/>
  <c r="H75" i="6" s="1"/>
  <c r="I75" i="6" s="1"/>
  <c r="G67" i="6"/>
  <c r="J67" i="6" s="1"/>
  <c r="G59" i="6"/>
  <c r="J59" i="6" s="1"/>
  <c r="G51" i="6"/>
  <c r="H51" i="6" s="1"/>
  <c r="I51" i="6" s="1"/>
  <c r="G43" i="6"/>
  <c r="H43" i="6" s="1"/>
  <c r="I43" i="6" s="1"/>
  <c r="G35" i="6"/>
  <c r="H35" i="6" s="1"/>
  <c r="I35" i="6" s="1"/>
  <c r="G56" i="6"/>
  <c r="J56" i="6" s="1"/>
  <c r="G48" i="6"/>
  <c r="J48" i="6" s="1"/>
  <c r="G40" i="6"/>
  <c r="G32" i="6"/>
  <c r="H32" i="6" s="1"/>
  <c r="I32" i="6" s="1"/>
  <c r="G55" i="6"/>
  <c r="J55" i="6" s="1"/>
  <c r="G47" i="6"/>
  <c r="H47" i="6" s="1"/>
  <c r="I47" i="6" s="1"/>
  <c r="G39" i="6"/>
  <c r="H39" i="6" s="1"/>
  <c r="I39" i="6" s="1"/>
  <c r="G31" i="6"/>
  <c r="H31" i="6" s="1"/>
  <c r="I31" i="6" s="1"/>
  <c r="G103" i="6"/>
  <c r="H103" i="6" s="1"/>
  <c r="I103" i="6" s="1"/>
  <c r="G91" i="6"/>
  <c r="G90" i="6"/>
  <c r="G89" i="6"/>
  <c r="G65" i="6"/>
  <c r="J49" i="6"/>
  <c r="H49" i="6"/>
  <c r="I49" i="6" s="1"/>
  <c r="G88" i="6"/>
  <c r="G64" i="6"/>
  <c r="G94" i="6"/>
  <c r="G78" i="6"/>
  <c r="G70" i="6"/>
  <c r="G54" i="6"/>
  <c r="G38" i="6"/>
  <c r="G102" i="6"/>
  <c r="G93" i="6"/>
  <c r="G85" i="6"/>
  <c r="G77" i="6"/>
  <c r="G69" i="6"/>
  <c r="G61" i="6"/>
  <c r="G53" i="6"/>
  <c r="G45" i="6"/>
  <c r="G37" i="6"/>
  <c r="G29" i="6"/>
  <c r="J100" i="6"/>
  <c r="H100" i="6"/>
  <c r="I100" i="6" s="1"/>
  <c r="G101" i="6"/>
  <c r="G92" i="6"/>
  <c r="G84" i="6"/>
  <c r="G76" i="6"/>
  <c r="G68" i="6"/>
  <c r="G60" i="6"/>
  <c r="G52" i="6"/>
  <c r="G44" i="6"/>
  <c r="G36" i="6"/>
  <c r="G83" i="6"/>
  <c r="G98" i="6"/>
  <c r="H66" i="6"/>
  <c r="I66" i="6" s="1"/>
  <c r="H50" i="6"/>
  <c r="I50" i="6" s="1"/>
  <c r="J50" i="6"/>
  <c r="G106" i="6"/>
  <c r="G73" i="6"/>
  <c r="G96" i="6"/>
  <c r="G104" i="6"/>
  <c r="G95" i="6"/>
  <c r="G87" i="6"/>
  <c r="G79" i="6"/>
  <c r="G71" i="6"/>
  <c r="G63" i="6"/>
  <c r="J75" i="6"/>
  <c r="J107" i="6"/>
  <c r="H107" i="6"/>
  <c r="I107" i="6" s="1"/>
  <c r="H74" i="6"/>
  <c r="I74" i="6" s="1"/>
  <c r="J74" i="6"/>
  <c r="G97" i="6"/>
  <c r="G57" i="6"/>
  <c r="H33" i="6"/>
  <c r="I33" i="6" s="1"/>
  <c r="J33" i="6"/>
  <c r="G105" i="6"/>
  <c r="G72" i="6"/>
  <c r="G86" i="6"/>
  <c r="G62" i="6"/>
  <c r="G46" i="6"/>
  <c r="G30" i="6"/>
  <c r="G99" i="6"/>
  <c r="H67" i="6"/>
  <c r="I67" i="6" s="1"/>
  <c r="H82" i="6"/>
  <c r="I82" i="6" s="1"/>
  <c r="H81" i="6"/>
  <c r="I81" i="6" s="1"/>
  <c r="J41" i="6"/>
  <c r="H41" i="6"/>
  <c r="I41" i="6" s="1"/>
  <c r="G80" i="6"/>
  <c r="H40" i="6"/>
  <c r="I40" i="6" s="1"/>
  <c r="J40" i="6"/>
  <c r="J35" i="6" l="1"/>
  <c r="H55" i="6"/>
  <c r="I55" i="6" s="1"/>
  <c r="J34" i="6"/>
  <c r="H42" i="6"/>
  <c r="I42" i="6" s="1"/>
  <c r="H56" i="6"/>
  <c r="I56" i="6" s="1"/>
  <c r="H48" i="6"/>
  <c r="I48" i="6" s="1"/>
  <c r="J58" i="6"/>
  <c r="J103" i="6"/>
  <c r="J31" i="6"/>
  <c r="J51" i="6"/>
  <c r="J39" i="6"/>
  <c r="H59" i="6"/>
  <c r="I59" i="6" s="1"/>
  <c r="J47" i="6"/>
  <c r="J43" i="6"/>
  <c r="J32" i="6"/>
  <c r="J60" i="6"/>
  <c r="H60" i="6"/>
  <c r="I60" i="6" s="1"/>
  <c r="H68" i="6"/>
  <c r="I68" i="6" s="1"/>
  <c r="J68" i="6"/>
  <c r="J64" i="6"/>
  <c r="H64" i="6"/>
  <c r="I64" i="6" s="1"/>
  <c r="H99" i="6"/>
  <c r="I99" i="6" s="1"/>
  <c r="J99" i="6"/>
  <c r="J86" i="6"/>
  <c r="H86" i="6"/>
  <c r="I86" i="6" s="1"/>
  <c r="J104" i="6"/>
  <c r="H104" i="6"/>
  <c r="I104" i="6" s="1"/>
  <c r="H52" i="6"/>
  <c r="I52" i="6" s="1"/>
  <c r="J52" i="6"/>
  <c r="J85" i="6"/>
  <c r="H85" i="6"/>
  <c r="I85" i="6" s="1"/>
  <c r="H29" i="6"/>
  <c r="I29" i="6" s="1"/>
  <c r="J29" i="6"/>
  <c r="J102" i="6"/>
  <c r="H102" i="6"/>
  <c r="I102" i="6" s="1"/>
  <c r="J63" i="6"/>
  <c r="H63" i="6"/>
  <c r="I63" i="6" s="1"/>
  <c r="H76" i="6"/>
  <c r="I76" i="6" s="1"/>
  <c r="J76" i="6"/>
  <c r="J45" i="6"/>
  <c r="H45" i="6"/>
  <c r="I45" i="6" s="1"/>
  <c r="H71" i="6"/>
  <c r="I71" i="6" s="1"/>
  <c r="J71" i="6"/>
  <c r="J73" i="6"/>
  <c r="H73" i="6"/>
  <c r="I73" i="6" s="1"/>
  <c r="H84" i="6"/>
  <c r="I84" i="6" s="1"/>
  <c r="J84" i="6"/>
  <c r="J53" i="6"/>
  <c r="H53" i="6"/>
  <c r="I53" i="6" s="1"/>
  <c r="H54" i="6"/>
  <c r="I54" i="6" s="1"/>
  <c r="J54" i="6"/>
  <c r="H30" i="6"/>
  <c r="I30" i="6" s="1"/>
  <c r="J30" i="6"/>
  <c r="J72" i="6"/>
  <c r="H72" i="6"/>
  <c r="I72" i="6" s="1"/>
  <c r="H79" i="6"/>
  <c r="I79" i="6" s="1"/>
  <c r="J79" i="6"/>
  <c r="H106" i="6"/>
  <c r="I106" i="6" s="1"/>
  <c r="J106" i="6"/>
  <c r="H83" i="6"/>
  <c r="I83" i="6" s="1"/>
  <c r="J83" i="6"/>
  <c r="H92" i="6"/>
  <c r="I92" i="6" s="1"/>
  <c r="J92" i="6"/>
  <c r="J61" i="6"/>
  <c r="H61" i="6"/>
  <c r="I61" i="6" s="1"/>
  <c r="J70" i="6"/>
  <c r="H70" i="6"/>
  <c r="I70" i="6" s="1"/>
  <c r="J57" i="6"/>
  <c r="H57" i="6"/>
  <c r="I57" i="6" s="1"/>
  <c r="J93" i="6"/>
  <c r="H93" i="6"/>
  <c r="I93" i="6" s="1"/>
  <c r="J37" i="6"/>
  <c r="H37" i="6"/>
  <c r="I37" i="6" s="1"/>
  <c r="H88" i="6"/>
  <c r="I88" i="6" s="1"/>
  <c r="J88" i="6"/>
  <c r="J105" i="6"/>
  <c r="H105" i="6"/>
  <c r="I105" i="6" s="1"/>
  <c r="J87" i="6"/>
  <c r="H87" i="6"/>
  <c r="I87" i="6" s="1"/>
  <c r="J101" i="6"/>
  <c r="H101" i="6"/>
  <c r="I101" i="6" s="1"/>
  <c r="J69" i="6"/>
  <c r="H69" i="6"/>
  <c r="I69" i="6" s="1"/>
  <c r="J78" i="6"/>
  <c r="H78" i="6"/>
  <c r="I78" i="6" s="1"/>
  <c r="H97" i="6"/>
  <c r="I97" i="6" s="1"/>
  <c r="J97" i="6"/>
  <c r="H98" i="6"/>
  <c r="I98" i="6" s="1"/>
  <c r="J98" i="6"/>
  <c r="H90" i="6"/>
  <c r="I90" i="6" s="1"/>
  <c r="J90" i="6"/>
  <c r="J96" i="6"/>
  <c r="H96" i="6"/>
  <c r="I96" i="6" s="1"/>
  <c r="H38" i="6"/>
  <c r="I38" i="6" s="1"/>
  <c r="J38" i="6"/>
  <c r="H46" i="6"/>
  <c r="I46" i="6" s="1"/>
  <c r="J46" i="6"/>
  <c r="H36" i="6"/>
  <c r="I36" i="6" s="1"/>
  <c r="J36" i="6"/>
  <c r="H65" i="6"/>
  <c r="I65" i="6" s="1"/>
  <c r="J65" i="6"/>
  <c r="H80" i="6"/>
  <c r="I80" i="6" s="1"/>
  <c r="J80" i="6"/>
  <c r="J62" i="6"/>
  <c r="H62" i="6"/>
  <c r="I62" i="6" s="1"/>
  <c r="J95" i="6"/>
  <c r="H95" i="6"/>
  <c r="I95" i="6" s="1"/>
  <c r="H44" i="6"/>
  <c r="I44" i="6" s="1"/>
  <c r="J44" i="6"/>
  <c r="J77" i="6"/>
  <c r="H77" i="6"/>
  <c r="I77" i="6" s="1"/>
  <c r="J94" i="6"/>
  <c r="H94" i="6"/>
  <c r="I94" i="6" s="1"/>
  <c r="H89" i="6"/>
  <c r="I89" i="6" s="1"/>
  <c r="J89" i="6"/>
  <c r="J91" i="6"/>
  <c r="H91" i="6"/>
  <c r="I91" i="6" s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2" i="2"/>
  <c r="AI3" i="3" l="1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2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2" i="3"/>
  <c r="U17" i="3"/>
  <c r="V17" i="3" s="1"/>
  <c r="U16" i="3"/>
  <c r="V16" i="3" s="1"/>
  <c r="U15" i="3"/>
  <c r="V15" i="3" s="1"/>
  <c r="U14" i="3"/>
  <c r="V14" i="3" s="1"/>
  <c r="U13" i="3"/>
  <c r="V13" i="3" s="1"/>
  <c r="U12" i="3"/>
  <c r="V12" i="3" s="1"/>
  <c r="U11" i="3"/>
  <c r="V11" i="3" s="1"/>
  <c r="U10" i="3"/>
  <c r="V10" i="3" s="1"/>
  <c r="U9" i="3"/>
  <c r="V9" i="3" s="1"/>
  <c r="U8" i="3"/>
  <c r="V8" i="3" s="1"/>
  <c r="U7" i="3"/>
  <c r="V7" i="3" s="1"/>
  <c r="U6" i="3"/>
  <c r="V6" i="3" s="1"/>
  <c r="U5" i="3"/>
  <c r="V5" i="3" s="1"/>
  <c r="U4" i="3"/>
  <c r="V4" i="3" s="1"/>
  <c r="U3" i="3"/>
  <c r="V3" i="3" s="1"/>
  <c r="U2" i="3"/>
  <c r="V2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4" i="3"/>
  <c r="J4" i="3" s="1"/>
  <c r="I3" i="3"/>
  <c r="J3" i="3" s="1"/>
  <c r="I2" i="3"/>
  <c r="J2" i="3" s="1"/>
</calcChain>
</file>

<file path=xl/comments1.xml><?xml version="1.0" encoding="utf-8"?>
<comments xmlns="http://schemas.openxmlformats.org/spreadsheetml/2006/main">
  <authors>
    <author>Autore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cm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kg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g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cm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ml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m/s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Undisturbed test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Chased test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NO = Undisturbed test
YES = Chased test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NO = Undisturbed test
YES = Chased test</t>
        </r>
      </text>
    </comment>
    <comment ref="P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minutes before burying event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O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minutes before first movement</t>
        </r>
      </text>
    </comment>
    <comment ref="Q1" author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min</t>
        </r>
      </text>
    </comment>
  </commentList>
</comments>
</file>

<file path=xl/sharedStrings.xml><?xml version="1.0" encoding="utf-8"?>
<sst xmlns="http://schemas.openxmlformats.org/spreadsheetml/2006/main" count="2586" uniqueCount="209">
  <si>
    <t>ID</t>
  </si>
  <si>
    <t>capture date</t>
  </si>
  <si>
    <t>TL</t>
  </si>
  <si>
    <t>Treatment</t>
  </si>
  <si>
    <t>Parturition date</t>
  </si>
  <si>
    <t>1Td</t>
  </si>
  <si>
    <t>2Td</t>
  </si>
  <si>
    <t>5Td</t>
  </si>
  <si>
    <t>8Td</t>
  </si>
  <si>
    <t>11Td</t>
  </si>
  <si>
    <t>14Td</t>
  </si>
  <si>
    <t>19Td</t>
  </si>
  <si>
    <t>21Td</t>
  </si>
  <si>
    <t>25Td</t>
  </si>
  <si>
    <t>19/04/218</t>
  </si>
  <si>
    <t>28Td</t>
  </si>
  <si>
    <t>33Td</t>
  </si>
  <si>
    <t>40Td</t>
  </si>
  <si>
    <t>48Td</t>
  </si>
  <si>
    <t>51Td</t>
  </si>
  <si>
    <t>Mother</t>
  </si>
  <si>
    <t>Lymphocyte</t>
  </si>
  <si>
    <t>Neutrophil</t>
  </si>
  <si>
    <t>Heterophils</t>
  </si>
  <si>
    <t>Eosinophil</t>
  </si>
  <si>
    <t>Basofil</t>
  </si>
  <si>
    <t>GL</t>
  </si>
  <si>
    <t>1N2Td</t>
  </si>
  <si>
    <t>Control</t>
  </si>
  <si>
    <t>2N28Td</t>
  </si>
  <si>
    <t>4N28Td</t>
  </si>
  <si>
    <t>2N48Td</t>
  </si>
  <si>
    <t>1N28Td</t>
  </si>
  <si>
    <t>2N1Td</t>
  </si>
  <si>
    <t>1N1Td</t>
  </si>
  <si>
    <t>3N28Td</t>
  </si>
  <si>
    <t>2N8Td</t>
  </si>
  <si>
    <t>1N21Td</t>
  </si>
  <si>
    <t>1N8Td</t>
  </si>
  <si>
    <t>3N21Td</t>
  </si>
  <si>
    <t>2N2Td</t>
  </si>
  <si>
    <t>3N1Td</t>
  </si>
  <si>
    <t>2N21Td</t>
  </si>
  <si>
    <t>1N25Td</t>
  </si>
  <si>
    <t>1N48Td</t>
  </si>
  <si>
    <t>Stress</t>
  </si>
  <si>
    <t>2N33Td</t>
  </si>
  <si>
    <t>1N33Td</t>
  </si>
  <si>
    <t>2N51Td</t>
  </si>
  <si>
    <t>1N51Td</t>
  </si>
  <si>
    <t>3N51Td</t>
  </si>
  <si>
    <t>1N14Td</t>
  </si>
  <si>
    <t>1N19Td</t>
  </si>
  <si>
    <t>2N19Td</t>
  </si>
  <si>
    <t>2N25Td</t>
  </si>
  <si>
    <t>2N14Td</t>
  </si>
  <si>
    <t>Read</t>
  </si>
  <si>
    <t>TOTGranulocyte</t>
  </si>
  <si>
    <t>Learning</t>
  </si>
  <si>
    <t>Late</t>
  </si>
  <si>
    <t>Early</t>
  </si>
  <si>
    <t>MotherTL</t>
  </si>
  <si>
    <t>treat</t>
  </si>
  <si>
    <t>Dead</t>
  </si>
  <si>
    <t>sex</t>
  </si>
  <si>
    <t>VOL</t>
  </si>
  <si>
    <t>1TdN</t>
  </si>
  <si>
    <t>NO</t>
  </si>
  <si>
    <t>F</t>
  </si>
  <si>
    <t>2TdN</t>
  </si>
  <si>
    <t>M</t>
  </si>
  <si>
    <t>3TdN</t>
  </si>
  <si>
    <t>YES</t>
  </si>
  <si>
    <t>4TdN</t>
  </si>
  <si>
    <t>5TdN</t>
  </si>
  <si>
    <t>6TdN</t>
  </si>
  <si>
    <t>7TdN</t>
  </si>
  <si>
    <t>8TdN</t>
  </si>
  <si>
    <t>9TdN</t>
  </si>
  <si>
    <t>10TdN</t>
  </si>
  <si>
    <t>13TdN</t>
  </si>
  <si>
    <t>16TdN</t>
  </si>
  <si>
    <t>17TdN</t>
  </si>
  <si>
    <t>18TdN</t>
  </si>
  <si>
    <t>19TdN</t>
  </si>
  <si>
    <t>20TdN</t>
  </si>
  <si>
    <t>21TdN</t>
  </si>
  <si>
    <t>11TdN</t>
  </si>
  <si>
    <t>Trawl</t>
  </si>
  <si>
    <t>12TdN</t>
  </si>
  <si>
    <t>14TdN</t>
  </si>
  <si>
    <t>15TdN</t>
  </si>
  <si>
    <t>22TdN</t>
  </si>
  <si>
    <t>26TdN</t>
  </si>
  <si>
    <t>27TdN</t>
  </si>
  <si>
    <t>28TdN</t>
  </si>
  <si>
    <t>29Td</t>
  </si>
  <si>
    <t>30Td</t>
  </si>
  <si>
    <t>31Td</t>
  </si>
  <si>
    <t>32Td</t>
  </si>
  <si>
    <t>Yolk-sac length at birth (mm)</t>
  </si>
  <si>
    <t>Yolk-sac width at birth (mm)</t>
  </si>
  <si>
    <t>Yolk-sac height at birth (mm)</t>
  </si>
  <si>
    <t>Stillborn</t>
  </si>
  <si>
    <t>N° of parturition with stillborn</t>
  </si>
  <si>
    <t>First</t>
  </si>
  <si>
    <t>Second</t>
  </si>
  <si>
    <t>Repeatability</t>
  </si>
  <si>
    <t>Learning process</t>
  </si>
  <si>
    <t>Yolk</t>
  </si>
  <si>
    <t>TimeC</t>
  </si>
  <si>
    <t>BM</t>
  </si>
  <si>
    <t>BM capture</t>
  </si>
  <si>
    <t>post-partum BM (kg)</t>
  </si>
  <si>
    <t>MotherBM</t>
  </si>
  <si>
    <t>VOLTransf</t>
  </si>
  <si>
    <t>RadQVolLeft</t>
  </si>
  <si>
    <t>Yolk-sac length (mm)</t>
  </si>
  <si>
    <t>Yolk-sac width (mm)</t>
  </si>
  <si>
    <t>Yolk-sac height (mm)</t>
  </si>
  <si>
    <t>ProportionVolLeft</t>
  </si>
  <si>
    <t>VolPercLeft</t>
  </si>
  <si>
    <t>MeanSpeed</t>
  </si>
  <si>
    <t>9_2N8Td</t>
  </si>
  <si>
    <t>16_1N1Td</t>
  </si>
  <si>
    <t>6_3N28Td</t>
  </si>
  <si>
    <t>8_1N8Td</t>
  </si>
  <si>
    <t>17_2N1Td</t>
  </si>
  <si>
    <t>19_1N21Td</t>
  </si>
  <si>
    <t>7_4N28Td</t>
  </si>
  <si>
    <t>20_2N21Td</t>
  </si>
  <si>
    <t>1_1N2Td</t>
  </si>
  <si>
    <t>10_1N25Td</t>
  </si>
  <si>
    <t>2_2N2Td</t>
  </si>
  <si>
    <t>4_1N28Td</t>
  </si>
  <si>
    <t>5_2N28Td</t>
  </si>
  <si>
    <t>13_2N48Td</t>
  </si>
  <si>
    <t>18_3N1Td</t>
  </si>
  <si>
    <t>21_3N21Td</t>
  </si>
  <si>
    <t>11_2N25Td</t>
  </si>
  <si>
    <t>31_2N33Td</t>
  </si>
  <si>
    <t>15_2N19Td</t>
  </si>
  <si>
    <t>26_1N51Td</t>
  </si>
  <si>
    <t>29_1N14Td</t>
  </si>
  <si>
    <t>30_1N33Td</t>
  </si>
  <si>
    <t>32_2N14Td</t>
  </si>
  <si>
    <t>12_1N48Td</t>
  </si>
  <si>
    <t>14_1N19Td</t>
  </si>
  <si>
    <t>27_2N51Td</t>
  </si>
  <si>
    <t>28_3N51Td</t>
  </si>
  <si>
    <t>Speed1</t>
  </si>
  <si>
    <t>Speed2</t>
  </si>
  <si>
    <t>Speed3</t>
  </si>
  <si>
    <t>dist 1 (m)</t>
  </si>
  <si>
    <t>time 1 (sec)</t>
  </si>
  <si>
    <t>time 2 (s)</t>
  </si>
  <si>
    <t>dist 2 (m)</t>
  </si>
  <si>
    <t>time 3 (s)</t>
  </si>
  <si>
    <t>dist 3 (m)</t>
  </si>
  <si>
    <t>MeanLenght</t>
  </si>
  <si>
    <t>Length 1</t>
  </si>
  <si>
    <t>Length 2</t>
  </si>
  <si>
    <t>Length 3</t>
  </si>
  <si>
    <t>Treat</t>
  </si>
  <si>
    <t>SuccessNot</t>
  </si>
  <si>
    <t>SuccessChas</t>
  </si>
  <si>
    <t>1N</t>
  </si>
  <si>
    <t>2N</t>
  </si>
  <si>
    <t>4N</t>
  </si>
  <si>
    <t>5N</t>
  </si>
  <si>
    <t>6N</t>
  </si>
  <si>
    <t>7N</t>
  </si>
  <si>
    <t>8N</t>
  </si>
  <si>
    <t>9N</t>
  </si>
  <si>
    <t>10N</t>
  </si>
  <si>
    <t>11N</t>
  </si>
  <si>
    <t>12N</t>
  </si>
  <si>
    <t>13N</t>
  </si>
  <si>
    <t>14N</t>
  </si>
  <si>
    <t>15N</t>
  </si>
  <si>
    <t>16N</t>
  </si>
  <si>
    <t>17N</t>
  </si>
  <si>
    <t>18N</t>
  </si>
  <si>
    <t>19N</t>
  </si>
  <si>
    <t>20N</t>
  </si>
  <si>
    <t>21N</t>
  </si>
  <si>
    <t>26N</t>
  </si>
  <si>
    <t>27N</t>
  </si>
  <si>
    <t>28N</t>
  </si>
  <si>
    <t>29N</t>
  </si>
  <si>
    <t>31N</t>
  </si>
  <si>
    <t>32N</t>
  </si>
  <si>
    <t>Success</t>
  </si>
  <si>
    <t>Chased</t>
  </si>
  <si>
    <t>Min20</t>
  </si>
  <si>
    <t>chased</t>
  </si>
  <si>
    <t>Undisturbed</t>
  </si>
  <si>
    <t>TestType</t>
  </si>
  <si>
    <t>LatencyTime</t>
  </si>
  <si>
    <t>TotMovingTime</t>
  </si>
  <si>
    <t>TotMovSec</t>
  </si>
  <si>
    <t>day between trawling simulation and part</t>
  </si>
  <si>
    <t>Trawling simulation date</t>
  </si>
  <si>
    <t>29TdN</t>
  </si>
  <si>
    <t>30TdN</t>
  </si>
  <si>
    <t>31TdN</t>
  </si>
  <si>
    <t>32TdN</t>
  </si>
  <si>
    <t>33TdN</t>
  </si>
  <si>
    <t>34TdN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</si>
</sst>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Fill="1"/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1" fontId="0" fillId="0" borderId="0" xfId="0" applyNumberFormat="1" applyFont="1" applyFill="1"/>
    <xf numFmtId="14" fontId="0" fillId="0" borderId="0" xfId="0" applyNumberFormat="1" applyFont="1" applyFill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0" fillId="0" borderId="0" xfId="0" applyNumberFormat="1" applyFill="1"/>
    <xf numFmtId="0" fontId="0" fillId="2" borderId="0" xfId="0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Border="1"/>
    <xf numFmtId="2" fontId="0" fillId="0" borderId="0" xfId="0" applyNumberFormat="1" applyBorder="1"/>
    <xf numFmtId="1" fontId="0" fillId="2" borderId="4" xfId="0" applyNumberFormat="1" applyFill="1" applyBorder="1" applyAlignment="1">
      <alignment horizontal="center" vertical="center" wrapText="1"/>
    </xf>
    <xf numFmtId="1" fontId="0" fillId="0" borderId="0" xfId="0" applyNumberForma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2" fontId="0" fillId="0" borderId="0" xfId="0" applyNumberFormat="1" applyFill="1" applyBorder="1"/>
    <xf numFmtId="14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E3" sqref="E3"/>
    </sheetView>
  </sheetViews>
  <sheetFormatPr defaultRowHeight="15" x14ac:dyDescent="0.25"/>
  <cols>
    <col min="2" max="2" width="10.7109375" bestFit="1" customWidth="1"/>
    <col min="7" max="8" width="10.7109375" bestFit="1" customWidth="1"/>
  </cols>
  <sheetData>
    <row r="1" spans="1:9" ht="90" x14ac:dyDescent="0.25">
      <c r="A1" s="18" t="s">
        <v>0</v>
      </c>
      <c r="B1" s="14" t="s">
        <v>1</v>
      </c>
      <c r="C1" s="11" t="s">
        <v>2</v>
      </c>
      <c r="D1" s="12" t="s">
        <v>112</v>
      </c>
      <c r="E1" s="14" t="s">
        <v>113</v>
      </c>
      <c r="F1" s="13" t="s">
        <v>3</v>
      </c>
      <c r="G1" s="14" t="s">
        <v>202</v>
      </c>
      <c r="H1" s="15" t="s">
        <v>4</v>
      </c>
      <c r="I1" s="15" t="s">
        <v>201</v>
      </c>
    </row>
    <row r="2" spans="1:9" x14ac:dyDescent="0.25">
      <c r="A2" s="3" t="s">
        <v>5</v>
      </c>
      <c r="B2" s="6">
        <v>43181</v>
      </c>
      <c r="C2" s="1">
        <v>102</v>
      </c>
      <c r="D2" s="1">
        <v>6.4</v>
      </c>
      <c r="E2" s="3">
        <v>5.3</v>
      </c>
      <c r="F2" s="3" t="s">
        <v>28</v>
      </c>
      <c r="G2" s="2">
        <v>43208</v>
      </c>
      <c r="H2" s="8">
        <v>43226</v>
      </c>
      <c r="I2" s="9"/>
    </row>
    <row r="3" spans="1:9" x14ac:dyDescent="0.25">
      <c r="A3" s="3" t="s">
        <v>6</v>
      </c>
      <c r="B3" s="6">
        <v>43181</v>
      </c>
      <c r="C3" s="1">
        <v>97</v>
      </c>
      <c r="D3" s="1">
        <v>5.7</v>
      </c>
      <c r="E3" s="3">
        <v>4.5</v>
      </c>
      <c r="F3" s="3" t="s">
        <v>28</v>
      </c>
      <c r="G3" s="2">
        <v>43121</v>
      </c>
      <c r="H3" s="8">
        <v>43197</v>
      </c>
      <c r="I3" s="9"/>
    </row>
    <row r="4" spans="1:9" x14ac:dyDescent="0.25">
      <c r="A4" s="3" t="s">
        <v>7</v>
      </c>
      <c r="B4" s="6">
        <v>43181</v>
      </c>
      <c r="C4" s="1">
        <v>105</v>
      </c>
      <c r="D4" s="1">
        <v>7.1</v>
      </c>
      <c r="E4" s="3">
        <v>5.8</v>
      </c>
      <c r="F4" t="s">
        <v>88</v>
      </c>
      <c r="G4" s="2">
        <v>43206</v>
      </c>
      <c r="H4" s="8">
        <v>43958</v>
      </c>
      <c r="I4" s="9">
        <v>21</v>
      </c>
    </row>
    <row r="5" spans="1:9" x14ac:dyDescent="0.25">
      <c r="A5" s="3" t="s">
        <v>8</v>
      </c>
      <c r="B5" s="6">
        <v>43182</v>
      </c>
      <c r="C5" s="1">
        <v>93</v>
      </c>
      <c r="D5" s="1">
        <v>5.6</v>
      </c>
      <c r="E5" s="3">
        <v>5.0999999999999996</v>
      </c>
      <c r="F5" s="3" t="s">
        <v>28</v>
      </c>
      <c r="G5" s="7" t="s">
        <v>14</v>
      </c>
      <c r="H5" s="8">
        <v>43203</v>
      </c>
      <c r="I5" s="9"/>
    </row>
    <row r="6" spans="1:9" x14ac:dyDescent="0.25">
      <c r="A6" s="3" t="s">
        <v>9</v>
      </c>
      <c r="B6" s="6">
        <v>43182</v>
      </c>
      <c r="C6" s="1">
        <v>88</v>
      </c>
      <c r="D6" s="1">
        <v>3.8</v>
      </c>
      <c r="E6" s="3">
        <v>3.6</v>
      </c>
      <c r="F6" t="s">
        <v>88</v>
      </c>
      <c r="G6" s="2">
        <v>43210</v>
      </c>
      <c r="H6" s="8">
        <v>43230</v>
      </c>
      <c r="I6" s="9">
        <v>20</v>
      </c>
    </row>
    <row r="7" spans="1:9" x14ac:dyDescent="0.25">
      <c r="A7" s="3" t="s">
        <v>10</v>
      </c>
      <c r="B7" s="6">
        <v>43182</v>
      </c>
      <c r="C7" s="1">
        <v>102</v>
      </c>
      <c r="D7" s="1">
        <v>7.2</v>
      </c>
      <c r="E7" s="1">
        <v>5.7</v>
      </c>
      <c r="F7" t="s">
        <v>88</v>
      </c>
      <c r="G7" s="2">
        <v>43208</v>
      </c>
      <c r="H7" s="8">
        <v>43240</v>
      </c>
      <c r="I7" s="9">
        <v>32</v>
      </c>
    </row>
    <row r="8" spans="1:9" x14ac:dyDescent="0.25">
      <c r="A8" s="3" t="s">
        <v>11</v>
      </c>
      <c r="B8" s="6">
        <v>43185</v>
      </c>
      <c r="C8" s="1">
        <v>78</v>
      </c>
      <c r="D8" s="1">
        <v>4.4000000000000004</v>
      </c>
      <c r="E8" s="3">
        <v>3.2</v>
      </c>
      <c r="F8" t="s">
        <v>88</v>
      </c>
      <c r="G8" s="2">
        <v>43121</v>
      </c>
      <c r="H8" s="8">
        <v>43217</v>
      </c>
      <c r="I8" s="9">
        <v>6</v>
      </c>
    </row>
    <row r="9" spans="1:9" x14ac:dyDescent="0.25">
      <c r="A9" s="3" t="s">
        <v>12</v>
      </c>
      <c r="B9" s="6">
        <v>43186</v>
      </c>
      <c r="C9" s="1">
        <v>88</v>
      </c>
      <c r="D9" s="1">
        <v>5.2</v>
      </c>
      <c r="E9" s="3">
        <v>4.5999999999999996</v>
      </c>
      <c r="F9" s="3" t="s">
        <v>28</v>
      </c>
      <c r="G9" s="2">
        <v>43206</v>
      </c>
      <c r="H9" s="8">
        <v>43227</v>
      </c>
      <c r="I9" s="9"/>
    </row>
    <row r="10" spans="1:9" x14ac:dyDescent="0.25">
      <c r="A10" s="3" t="s">
        <v>13</v>
      </c>
      <c r="B10" s="6">
        <v>43187</v>
      </c>
      <c r="C10" s="1">
        <v>88.5</v>
      </c>
      <c r="D10" s="1">
        <v>5.5</v>
      </c>
      <c r="E10" s="3">
        <v>4.5</v>
      </c>
      <c r="F10" t="s">
        <v>88</v>
      </c>
      <c r="G10" s="7" t="s">
        <v>14</v>
      </c>
      <c r="H10" s="8">
        <v>43210</v>
      </c>
      <c r="I10" s="9">
        <v>1</v>
      </c>
    </row>
    <row r="11" spans="1:9" x14ac:dyDescent="0.25">
      <c r="A11" s="3" t="s">
        <v>15</v>
      </c>
      <c r="B11" s="6">
        <v>43187</v>
      </c>
      <c r="C11" s="1">
        <v>103.5</v>
      </c>
      <c r="D11" s="1">
        <v>7.8</v>
      </c>
      <c r="E11" s="3">
        <v>6.6</v>
      </c>
      <c r="F11" s="3" t="s">
        <v>28</v>
      </c>
      <c r="G11" s="2">
        <v>43210</v>
      </c>
      <c r="H11" s="8">
        <v>43203</v>
      </c>
      <c r="I11" s="9"/>
    </row>
    <row r="12" spans="1:9" x14ac:dyDescent="0.25">
      <c r="A12" s="3" t="s">
        <v>16</v>
      </c>
      <c r="B12" s="6">
        <v>43191</v>
      </c>
      <c r="C12" s="1">
        <v>97</v>
      </c>
      <c r="D12" s="1">
        <v>6.4</v>
      </c>
      <c r="E12" s="1">
        <v>6</v>
      </c>
      <c r="F12" t="s">
        <v>88</v>
      </c>
      <c r="G12" s="10">
        <v>43205</v>
      </c>
      <c r="H12" s="8">
        <v>43239</v>
      </c>
      <c r="I12" s="9">
        <v>34</v>
      </c>
    </row>
    <row r="13" spans="1:9" x14ac:dyDescent="0.25">
      <c r="A13" s="3" t="s">
        <v>17</v>
      </c>
      <c r="B13" s="6">
        <v>43192</v>
      </c>
      <c r="C13" s="1">
        <v>97</v>
      </c>
      <c r="D13" s="1">
        <v>6.5</v>
      </c>
      <c r="E13" s="3"/>
      <c r="F13" s="3" t="s">
        <v>28</v>
      </c>
      <c r="G13" s="10">
        <v>43205</v>
      </c>
      <c r="H13" s="8"/>
      <c r="I13" s="9"/>
    </row>
    <row r="14" spans="1:9" x14ac:dyDescent="0.25">
      <c r="A14" s="3" t="s">
        <v>18</v>
      </c>
      <c r="B14" s="6">
        <v>43194</v>
      </c>
      <c r="C14" s="1">
        <v>98</v>
      </c>
      <c r="D14" s="1">
        <v>7.2</v>
      </c>
      <c r="E14" s="3">
        <v>6.6</v>
      </c>
      <c r="F14" s="3" t="s">
        <v>28</v>
      </c>
      <c r="G14" s="10">
        <v>43207</v>
      </c>
      <c r="H14" s="8">
        <v>43210</v>
      </c>
      <c r="I14" s="9"/>
    </row>
    <row r="15" spans="1:9" x14ac:dyDescent="0.25">
      <c r="A15" s="3" t="s">
        <v>19</v>
      </c>
      <c r="B15" s="6">
        <v>43194</v>
      </c>
      <c r="C15" s="1">
        <v>95.5</v>
      </c>
      <c r="D15" s="1">
        <v>6</v>
      </c>
      <c r="E15" s="1">
        <v>5.7</v>
      </c>
      <c r="F15" t="s">
        <v>88</v>
      </c>
      <c r="G15" s="10">
        <v>43207</v>
      </c>
      <c r="H15" s="8">
        <v>43238</v>
      </c>
      <c r="I15" s="9">
        <v>31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workbookViewId="0">
      <selection activeCell="M2" sqref="M2"/>
    </sheetView>
  </sheetViews>
  <sheetFormatPr defaultRowHeight="15" x14ac:dyDescent="0.25"/>
  <cols>
    <col min="3" max="3" width="10.28515625" customWidth="1"/>
    <col min="5" max="5" width="10.42578125" bestFit="1" customWidth="1"/>
    <col min="6" max="6" width="5.42578125" customWidth="1"/>
    <col min="7" max="7" width="9.140625" style="16"/>
    <col min="9" max="9" width="8.5703125" customWidth="1"/>
    <col min="15" max="15" width="10.28515625" customWidth="1"/>
  </cols>
  <sheetData>
    <row r="1" spans="1:18" ht="61.5" customHeight="1" thickBot="1" x14ac:dyDescent="0.3">
      <c r="A1" s="14" t="s">
        <v>0</v>
      </c>
      <c r="B1" s="14" t="s">
        <v>20</v>
      </c>
      <c r="C1" s="14" t="s">
        <v>114</v>
      </c>
      <c r="D1" s="14" t="s">
        <v>61</v>
      </c>
      <c r="E1" s="14" t="s">
        <v>3</v>
      </c>
      <c r="F1" s="14" t="s">
        <v>63</v>
      </c>
      <c r="G1" s="14" t="s">
        <v>64</v>
      </c>
      <c r="H1" s="14" t="s">
        <v>111</v>
      </c>
      <c r="I1" s="19" t="s">
        <v>2</v>
      </c>
      <c r="J1" s="14" t="s">
        <v>100</v>
      </c>
      <c r="K1" s="14" t="s">
        <v>101</v>
      </c>
      <c r="L1" s="14" t="s">
        <v>102</v>
      </c>
      <c r="M1" s="14" t="s">
        <v>65</v>
      </c>
      <c r="N1" s="3"/>
      <c r="O1" s="20" t="s">
        <v>104</v>
      </c>
      <c r="P1" s="19" t="s">
        <v>20</v>
      </c>
      <c r="Q1" s="14" t="s">
        <v>3</v>
      </c>
      <c r="R1" s="14" t="s">
        <v>103</v>
      </c>
    </row>
    <row r="2" spans="1:18" x14ac:dyDescent="0.25">
      <c r="A2" s="3" t="s">
        <v>66</v>
      </c>
      <c r="B2" s="3" t="s">
        <v>6</v>
      </c>
      <c r="C2" s="1">
        <v>5.7</v>
      </c>
      <c r="D2" s="1">
        <v>97</v>
      </c>
      <c r="E2" s="3" t="s">
        <v>28</v>
      </c>
      <c r="F2" s="3" t="s">
        <v>67</v>
      </c>
      <c r="G2" s="3" t="s">
        <v>68</v>
      </c>
      <c r="H2" s="32">
        <v>125.09</v>
      </c>
      <c r="I2" s="3">
        <v>27.2</v>
      </c>
      <c r="J2" s="3">
        <v>38</v>
      </c>
      <c r="K2" s="3">
        <v>15</v>
      </c>
      <c r="L2" s="3">
        <v>14</v>
      </c>
      <c r="M2" s="3">
        <f>(K2*2)*J2*0.45*L2/1000</f>
        <v>7.1820000000000004</v>
      </c>
      <c r="N2" s="3"/>
      <c r="P2" t="s">
        <v>6</v>
      </c>
      <c r="Q2" t="s">
        <v>28</v>
      </c>
      <c r="R2" t="s">
        <v>72</v>
      </c>
    </row>
    <row r="3" spans="1:18" x14ac:dyDescent="0.25">
      <c r="A3" s="3" t="s">
        <v>69</v>
      </c>
      <c r="B3" s="3" t="s">
        <v>6</v>
      </c>
      <c r="C3" s="1">
        <v>5.7</v>
      </c>
      <c r="D3" s="1">
        <v>97</v>
      </c>
      <c r="E3" s="3" t="s">
        <v>28</v>
      </c>
      <c r="F3" s="3" t="s">
        <v>67</v>
      </c>
      <c r="G3" s="3" t="s">
        <v>70</v>
      </c>
      <c r="H3" s="32">
        <v>105.1</v>
      </c>
      <c r="I3" s="3">
        <v>26.4</v>
      </c>
      <c r="J3" s="3">
        <v>32</v>
      </c>
      <c r="K3" s="3">
        <v>14</v>
      </c>
      <c r="L3" s="3">
        <v>14</v>
      </c>
      <c r="M3" s="3">
        <f t="shared" ref="M3:M32" si="0">(K3*2)*J3*0.45*L3/1000</f>
        <v>5.6448</v>
      </c>
      <c r="N3" s="3"/>
      <c r="P3" t="s">
        <v>15</v>
      </c>
      <c r="Q3" t="s">
        <v>28</v>
      </c>
      <c r="R3" t="s">
        <v>67</v>
      </c>
    </row>
    <row r="4" spans="1:18" x14ac:dyDescent="0.25">
      <c r="A4" s="3" t="s">
        <v>71</v>
      </c>
      <c r="B4" s="3" t="s">
        <v>6</v>
      </c>
      <c r="C4" s="1">
        <v>5.7</v>
      </c>
      <c r="D4" s="1">
        <v>97</v>
      </c>
      <c r="E4" s="3" t="s">
        <v>28</v>
      </c>
      <c r="F4" s="3" t="s">
        <v>72</v>
      </c>
      <c r="G4" s="3" t="s">
        <v>68</v>
      </c>
      <c r="H4" s="32">
        <v>110</v>
      </c>
      <c r="I4" s="3">
        <v>26.8</v>
      </c>
      <c r="J4" s="3">
        <v>37</v>
      </c>
      <c r="K4" s="3">
        <v>13</v>
      </c>
      <c r="L4" s="3">
        <v>13</v>
      </c>
      <c r="M4" s="3">
        <f t="shared" si="0"/>
        <v>5.6277000000000008</v>
      </c>
      <c r="N4" s="3"/>
      <c r="P4" s="3" t="s">
        <v>8</v>
      </c>
      <c r="Q4" t="s">
        <v>28</v>
      </c>
      <c r="R4" t="s">
        <v>67</v>
      </c>
    </row>
    <row r="5" spans="1:18" x14ac:dyDescent="0.25">
      <c r="A5" s="3" t="s">
        <v>73</v>
      </c>
      <c r="B5" s="3" t="s">
        <v>15</v>
      </c>
      <c r="C5" s="1">
        <v>7.8</v>
      </c>
      <c r="D5" s="1">
        <v>103.5</v>
      </c>
      <c r="E5" s="3" t="s">
        <v>28</v>
      </c>
      <c r="F5" s="3" t="s">
        <v>67</v>
      </c>
      <c r="G5" s="3" t="s">
        <v>68</v>
      </c>
      <c r="H5" s="32">
        <v>130.03</v>
      </c>
      <c r="I5" s="3">
        <v>28.5</v>
      </c>
      <c r="J5" s="3">
        <v>31</v>
      </c>
      <c r="K5" s="3">
        <v>15</v>
      </c>
      <c r="L5" s="3">
        <v>14</v>
      </c>
      <c r="M5" s="3">
        <f t="shared" si="0"/>
        <v>5.859</v>
      </c>
      <c r="N5" s="3"/>
      <c r="P5" s="3" t="s">
        <v>18</v>
      </c>
      <c r="Q5" t="s">
        <v>28</v>
      </c>
      <c r="R5" t="s">
        <v>67</v>
      </c>
    </row>
    <row r="6" spans="1:18" x14ac:dyDescent="0.25">
      <c r="A6" s="3" t="s">
        <v>74</v>
      </c>
      <c r="B6" s="3" t="s">
        <v>15</v>
      </c>
      <c r="C6" s="1">
        <v>7.8</v>
      </c>
      <c r="D6" s="1">
        <v>103.5</v>
      </c>
      <c r="E6" s="3" t="s">
        <v>28</v>
      </c>
      <c r="F6" s="3" t="s">
        <v>67</v>
      </c>
      <c r="G6" s="3" t="s">
        <v>68</v>
      </c>
      <c r="H6" s="32">
        <v>135.38999999999999</v>
      </c>
      <c r="I6" s="3">
        <v>28.3</v>
      </c>
      <c r="J6" s="3">
        <v>38</v>
      </c>
      <c r="K6" s="3">
        <v>16</v>
      </c>
      <c r="L6" s="3">
        <v>17</v>
      </c>
      <c r="M6" s="3">
        <f t="shared" si="0"/>
        <v>9.3024000000000022</v>
      </c>
      <c r="N6" s="3"/>
      <c r="P6" s="3" t="s">
        <v>13</v>
      </c>
      <c r="Q6" s="3" t="s">
        <v>88</v>
      </c>
      <c r="R6" t="s">
        <v>67</v>
      </c>
    </row>
    <row r="7" spans="1:18" x14ac:dyDescent="0.25">
      <c r="A7" s="3" t="s">
        <v>75</v>
      </c>
      <c r="B7" s="3" t="s">
        <v>15</v>
      </c>
      <c r="C7" s="1">
        <v>7.8</v>
      </c>
      <c r="D7" s="1">
        <v>103.5</v>
      </c>
      <c r="E7" s="3" t="s">
        <v>28</v>
      </c>
      <c r="F7" s="3" t="s">
        <v>67</v>
      </c>
      <c r="G7" s="3" t="s">
        <v>70</v>
      </c>
      <c r="H7" s="32">
        <v>132.34</v>
      </c>
      <c r="I7" s="3">
        <v>28.5</v>
      </c>
      <c r="J7" s="3">
        <v>34</v>
      </c>
      <c r="K7" s="3">
        <v>15</v>
      </c>
      <c r="L7" s="3">
        <v>14</v>
      </c>
      <c r="M7" s="3">
        <f t="shared" si="0"/>
        <v>6.4260000000000002</v>
      </c>
      <c r="N7" s="3"/>
      <c r="P7" s="3" t="s">
        <v>11</v>
      </c>
      <c r="Q7" s="3" t="s">
        <v>88</v>
      </c>
      <c r="R7" t="s">
        <v>67</v>
      </c>
    </row>
    <row r="8" spans="1:18" x14ac:dyDescent="0.25">
      <c r="A8" s="3" t="s">
        <v>76</v>
      </c>
      <c r="B8" s="3" t="s">
        <v>15</v>
      </c>
      <c r="C8" s="1">
        <v>7.8</v>
      </c>
      <c r="D8" s="1">
        <v>103.5</v>
      </c>
      <c r="E8" s="3" t="s">
        <v>28</v>
      </c>
      <c r="F8" s="3" t="s">
        <v>67</v>
      </c>
      <c r="G8" s="3" t="s">
        <v>68</v>
      </c>
      <c r="H8" s="32">
        <v>125.85</v>
      </c>
      <c r="I8" s="3">
        <v>27.7</v>
      </c>
      <c r="J8" s="3">
        <v>34</v>
      </c>
      <c r="K8" s="3">
        <v>13</v>
      </c>
      <c r="L8" s="3">
        <v>14</v>
      </c>
      <c r="M8" s="3">
        <f t="shared" si="0"/>
        <v>5.5691999999999995</v>
      </c>
      <c r="N8" s="3"/>
      <c r="P8" s="3" t="s">
        <v>5</v>
      </c>
      <c r="Q8" t="s">
        <v>28</v>
      </c>
      <c r="R8" t="s">
        <v>67</v>
      </c>
    </row>
    <row r="9" spans="1:18" x14ac:dyDescent="0.25">
      <c r="A9" s="3" t="s">
        <v>77</v>
      </c>
      <c r="B9" s="3" t="s">
        <v>8</v>
      </c>
      <c r="C9" s="1">
        <v>5.6</v>
      </c>
      <c r="D9" s="1">
        <v>93</v>
      </c>
      <c r="E9" s="3" t="s">
        <v>28</v>
      </c>
      <c r="F9" s="3" t="s">
        <v>67</v>
      </c>
      <c r="G9" s="3" t="s">
        <v>70</v>
      </c>
      <c r="H9" s="32">
        <v>131.38</v>
      </c>
      <c r="I9" s="3">
        <v>26.7</v>
      </c>
      <c r="J9" s="3">
        <v>35</v>
      </c>
      <c r="K9" s="3">
        <v>15</v>
      </c>
      <c r="L9" s="3">
        <v>15</v>
      </c>
      <c r="M9" s="3">
        <f t="shared" si="0"/>
        <v>7.0875000000000004</v>
      </c>
      <c r="N9" s="3"/>
      <c r="P9" s="3" t="s">
        <v>12</v>
      </c>
      <c r="Q9" t="s">
        <v>28</v>
      </c>
      <c r="R9" t="s">
        <v>67</v>
      </c>
    </row>
    <row r="10" spans="1:18" x14ac:dyDescent="0.25">
      <c r="A10" s="3" t="s">
        <v>78</v>
      </c>
      <c r="B10" s="3" t="s">
        <v>8</v>
      </c>
      <c r="C10" s="1">
        <v>5.6</v>
      </c>
      <c r="D10" s="1">
        <v>93</v>
      </c>
      <c r="E10" s="3" t="s">
        <v>28</v>
      </c>
      <c r="F10" s="3" t="s">
        <v>67</v>
      </c>
      <c r="G10" s="3" t="s">
        <v>70</v>
      </c>
      <c r="H10" s="32">
        <v>125.01</v>
      </c>
      <c r="I10" s="3">
        <v>27.5</v>
      </c>
      <c r="J10" s="3">
        <v>34</v>
      </c>
      <c r="K10" s="3">
        <v>13</v>
      </c>
      <c r="L10" s="3">
        <v>14</v>
      </c>
      <c r="M10" s="3">
        <f t="shared" si="0"/>
        <v>5.5691999999999995</v>
      </c>
      <c r="N10" s="3"/>
      <c r="P10" s="3" t="s">
        <v>9</v>
      </c>
      <c r="Q10" s="3" t="s">
        <v>88</v>
      </c>
      <c r="R10" s="3" t="s">
        <v>72</v>
      </c>
    </row>
    <row r="11" spans="1:18" x14ac:dyDescent="0.25">
      <c r="A11" s="3" t="s">
        <v>79</v>
      </c>
      <c r="B11" s="3" t="s">
        <v>18</v>
      </c>
      <c r="C11" s="1">
        <v>7.2</v>
      </c>
      <c r="D11" s="1">
        <v>98</v>
      </c>
      <c r="E11" s="3" t="s">
        <v>28</v>
      </c>
      <c r="F11" s="3" t="s">
        <v>67</v>
      </c>
      <c r="G11" s="3" t="s">
        <v>70</v>
      </c>
      <c r="H11" s="32">
        <v>126.61</v>
      </c>
      <c r="I11" s="3">
        <v>27.3</v>
      </c>
      <c r="J11" s="3">
        <v>31</v>
      </c>
      <c r="K11" s="3">
        <v>16</v>
      </c>
      <c r="L11" s="3">
        <v>13</v>
      </c>
      <c r="M11" s="3">
        <f t="shared" si="0"/>
        <v>5.8032000000000004</v>
      </c>
      <c r="N11" s="3"/>
      <c r="P11" s="3" t="s">
        <v>19</v>
      </c>
      <c r="Q11" s="3" t="s">
        <v>88</v>
      </c>
      <c r="R11" s="3" t="s">
        <v>67</v>
      </c>
    </row>
    <row r="12" spans="1:18" x14ac:dyDescent="0.25">
      <c r="A12" s="3" t="s">
        <v>80</v>
      </c>
      <c r="B12" s="3" t="s">
        <v>18</v>
      </c>
      <c r="C12" s="1">
        <v>7.2</v>
      </c>
      <c r="D12" s="1">
        <v>98</v>
      </c>
      <c r="E12" s="3" t="s">
        <v>28</v>
      </c>
      <c r="F12" s="3" t="s">
        <v>67</v>
      </c>
      <c r="G12" s="3" t="s">
        <v>70</v>
      </c>
      <c r="H12" s="32">
        <v>125.5</v>
      </c>
      <c r="I12" s="3">
        <v>27.2</v>
      </c>
      <c r="J12" s="3">
        <v>31</v>
      </c>
      <c r="K12" s="3">
        <v>14</v>
      </c>
      <c r="L12" s="3">
        <v>13</v>
      </c>
      <c r="M12" s="3">
        <f t="shared" si="0"/>
        <v>5.0777999999999999</v>
      </c>
      <c r="N12" s="3"/>
      <c r="P12" s="3" t="s">
        <v>7</v>
      </c>
      <c r="Q12" s="3" t="s">
        <v>88</v>
      </c>
      <c r="R12" s="3" t="s">
        <v>67</v>
      </c>
    </row>
    <row r="13" spans="1:18" x14ac:dyDescent="0.25">
      <c r="A13" s="3" t="s">
        <v>81</v>
      </c>
      <c r="B13" s="3" t="s">
        <v>5</v>
      </c>
      <c r="C13" s="1">
        <v>6.4</v>
      </c>
      <c r="D13" s="1">
        <v>102</v>
      </c>
      <c r="E13" s="3" t="s">
        <v>28</v>
      </c>
      <c r="F13" s="3" t="s">
        <v>67</v>
      </c>
      <c r="G13" s="3" t="s">
        <v>70</v>
      </c>
      <c r="H13" s="32">
        <v>108.61</v>
      </c>
      <c r="I13" s="3">
        <v>27.7</v>
      </c>
      <c r="J13" s="3">
        <v>37</v>
      </c>
      <c r="K13" s="3">
        <v>12</v>
      </c>
      <c r="L13" s="3">
        <v>11</v>
      </c>
      <c r="M13" s="3">
        <f t="shared" si="0"/>
        <v>4.3956</v>
      </c>
      <c r="N13" s="3"/>
      <c r="P13" s="3" t="s">
        <v>16</v>
      </c>
      <c r="Q13" s="3" t="s">
        <v>88</v>
      </c>
      <c r="R13" s="3" t="s">
        <v>67</v>
      </c>
    </row>
    <row r="14" spans="1:18" x14ac:dyDescent="0.25">
      <c r="A14" s="3" t="s">
        <v>82</v>
      </c>
      <c r="B14" s="3" t="s">
        <v>5</v>
      </c>
      <c r="C14" s="1">
        <v>6.4</v>
      </c>
      <c r="D14" s="1">
        <v>102</v>
      </c>
      <c r="E14" s="3" t="s">
        <v>28</v>
      </c>
      <c r="F14" s="3" t="s">
        <v>67</v>
      </c>
      <c r="G14" s="3" t="s">
        <v>68</v>
      </c>
      <c r="H14" s="32">
        <v>112.83999999999999</v>
      </c>
      <c r="I14" s="3">
        <v>27.8</v>
      </c>
      <c r="J14" s="3">
        <v>35</v>
      </c>
      <c r="K14" s="3">
        <v>12</v>
      </c>
      <c r="L14" s="3">
        <v>12</v>
      </c>
      <c r="M14" s="3">
        <f t="shared" si="0"/>
        <v>4.5359999999999996</v>
      </c>
      <c r="N14" s="3"/>
      <c r="P14" s="3" t="s">
        <v>10</v>
      </c>
      <c r="Q14" s="3" t="s">
        <v>88</v>
      </c>
      <c r="R14" s="3" t="s">
        <v>72</v>
      </c>
    </row>
    <row r="15" spans="1:18" x14ac:dyDescent="0.25">
      <c r="A15" s="3" t="s">
        <v>83</v>
      </c>
      <c r="B15" s="3" t="s">
        <v>5</v>
      </c>
      <c r="C15" s="1">
        <v>6.4</v>
      </c>
      <c r="D15" s="1">
        <v>102</v>
      </c>
      <c r="E15" s="3" t="s">
        <v>28</v>
      </c>
      <c r="F15" s="3" t="s">
        <v>67</v>
      </c>
      <c r="G15" s="3" t="s">
        <v>70</v>
      </c>
      <c r="H15" s="32">
        <v>107.95</v>
      </c>
      <c r="I15" s="3">
        <v>27.2</v>
      </c>
      <c r="J15" s="3">
        <v>38</v>
      </c>
      <c r="K15" s="3">
        <v>14</v>
      </c>
      <c r="L15" s="3">
        <v>13</v>
      </c>
      <c r="M15" s="3">
        <f t="shared" si="0"/>
        <v>6.2244000000000002</v>
      </c>
      <c r="N15" s="3"/>
    </row>
    <row r="16" spans="1:18" x14ac:dyDescent="0.25">
      <c r="A16" s="3" t="s">
        <v>84</v>
      </c>
      <c r="B16" s="3" t="s">
        <v>12</v>
      </c>
      <c r="C16" s="1">
        <v>5.2</v>
      </c>
      <c r="D16" s="1">
        <v>88</v>
      </c>
      <c r="E16" s="3" t="s">
        <v>28</v>
      </c>
      <c r="F16" s="3" t="s">
        <v>67</v>
      </c>
      <c r="G16" s="3" t="s">
        <v>68</v>
      </c>
      <c r="H16" s="32">
        <v>102.77</v>
      </c>
      <c r="I16" s="3">
        <v>26.2</v>
      </c>
      <c r="J16" s="3">
        <v>24</v>
      </c>
      <c r="K16" s="3">
        <v>10</v>
      </c>
      <c r="L16" s="3">
        <v>9</v>
      </c>
      <c r="M16" s="3">
        <f t="shared" si="0"/>
        <v>1.944</v>
      </c>
      <c r="N16" s="3"/>
    </row>
    <row r="17" spans="1:14" x14ac:dyDescent="0.25">
      <c r="A17" s="3" t="s">
        <v>85</v>
      </c>
      <c r="B17" s="3" t="s">
        <v>12</v>
      </c>
      <c r="C17" s="1">
        <v>5.2</v>
      </c>
      <c r="D17" s="1">
        <v>88</v>
      </c>
      <c r="E17" s="3" t="s">
        <v>28</v>
      </c>
      <c r="F17" s="3" t="s">
        <v>67</v>
      </c>
      <c r="G17" s="3" t="s">
        <v>70</v>
      </c>
      <c r="H17" s="32">
        <v>102.5</v>
      </c>
      <c r="I17" s="3">
        <v>26.5</v>
      </c>
      <c r="J17" s="3">
        <v>25</v>
      </c>
      <c r="K17" s="3">
        <v>10</v>
      </c>
      <c r="L17" s="3">
        <v>9</v>
      </c>
      <c r="M17" s="3">
        <f t="shared" si="0"/>
        <v>2.0249999999999999</v>
      </c>
      <c r="N17" s="3"/>
    </row>
    <row r="18" spans="1:14" x14ac:dyDescent="0.25">
      <c r="A18" s="3" t="s">
        <v>86</v>
      </c>
      <c r="B18" s="3" t="s">
        <v>12</v>
      </c>
      <c r="C18" s="1">
        <v>5.2</v>
      </c>
      <c r="D18" s="1">
        <v>88</v>
      </c>
      <c r="E18" s="3" t="s">
        <v>28</v>
      </c>
      <c r="F18" s="3" t="s">
        <v>67</v>
      </c>
      <c r="G18" s="3" t="s">
        <v>68</v>
      </c>
      <c r="H18" s="32">
        <v>105.28</v>
      </c>
      <c r="I18" s="3">
        <v>26.2</v>
      </c>
      <c r="J18" s="3">
        <v>30</v>
      </c>
      <c r="K18" s="3">
        <v>13</v>
      </c>
      <c r="L18" s="3">
        <v>11</v>
      </c>
      <c r="M18" s="3">
        <f t="shared" si="0"/>
        <v>3.8610000000000002</v>
      </c>
      <c r="N18" s="3"/>
    </row>
    <row r="19" spans="1:14" x14ac:dyDescent="0.25">
      <c r="A19" s="3" t="s">
        <v>87</v>
      </c>
      <c r="B19" s="3" t="s">
        <v>13</v>
      </c>
      <c r="C19" s="1">
        <v>5.5</v>
      </c>
      <c r="D19" s="1">
        <v>88.5</v>
      </c>
      <c r="E19" s="3" t="s">
        <v>88</v>
      </c>
      <c r="F19" s="3" t="s">
        <v>67</v>
      </c>
      <c r="G19" s="3" t="s">
        <v>68</v>
      </c>
      <c r="H19" s="32">
        <v>114.6</v>
      </c>
      <c r="I19" s="3">
        <v>26.8</v>
      </c>
      <c r="J19" s="3">
        <v>33</v>
      </c>
      <c r="K19" s="3">
        <v>15</v>
      </c>
      <c r="L19" s="3">
        <v>13</v>
      </c>
      <c r="M19" s="3">
        <f t="shared" si="0"/>
        <v>5.7915000000000001</v>
      </c>
      <c r="N19" s="3"/>
    </row>
    <row r="20" spans="1:14" x14ac:dyDescent="0.25">
      <c r="A20" s="3" t="s">
        <v>89</v>
      </c>
      <c r="B20" s="3" t="s">
        <v>13</v>
      </c>
      <c r="C20" s="1">
        <v>5.5</v>
      </c>
      <c r="D20" s="1">
        <v>88.5</v>
      </c>
      <c r="E20" s="3" t="s">
        <v>88</v>
      </c>
      <c r="F20" s="3" t="s">
        <v>67</v>
      </c>
      <c r="G20" s="3" t="s">
        <v>68</v>
      </c>
      <c r="H20" s="32">
        <v>110.05</v>
      </c>
      <c r="I20" s="3">
        <v>26.5</v>
      </c>
      <c r="J20" s="3">
        <v>35</v>
      </c>
      <c r="K20" s="3">
        <v>15</v>
      </c>
      <c r="L20" s="3">
        <v>14</v>
      </c>
      <c r="M20" s="3">
        <f t="shared" si="0"/>
        <v>6.6150000000000002</v>
      </c>
      <c r="N20" s="3"/>
    </row>
    <row r="21" spans="1:14" x14ac:dyDescent="0.25">
      <c r="A21" s="3" t="s">
        <v>90</v>
      </c>
      <c r="B21" s="3" t="s">
        <v>11</v>
      </c>
      <c r="C21" s="1">
        <v>4.4000000000000004</v>
      </c>
      <c r="D21" s="1">
        <v>78</v>
      </c>
      <c r="E21" s="3" t="s">
        <v>88</v>
      </c>
      <c r="F21" s="3" t="s">
        <v>67</v>
      </c>
      <c r="G21" s="3" t="s">
        <v>68</v>
      </c>
      <c r="H21" s="32">
        <v>77.599999999999994</v>
      </c>
      <c r="I21" s="3">
        <v>24.1</v>
      </c>
      <c r="J21" s="3">
        <v>28</v>
      </c>
      <c r="K21" s="3">
        <v>12</v>
      </c>
      <c r="L21" s="3">
        <v>10</v>
      </c>
      <c r="M21" s="3">
        <f t="shared" si="0"/>
        <v>3.0240000000000005</v>
      </c>
      <c r="N21" s="3"/>
    </row>
    <row r="22" spans="1:14" x14ac:dyDescent="0.25">
      <c r="A22" s="3" t="s">
        <v>91</v>
      </c>
      <c r="B22" s="3" t="s">
        <v>11</v>
      </c>
      <c r="C22" s="1">
        <v>4.4000000000000004</v>
      </c>
      <c r="D22" s="1">
        <v>78</v>
      </c>
      <c r="E22" s="3" t="s">
        <v>88</v>
      </c>
      <c r="F22" s="3" t="s">
        <v>67</v>
      </c>
      <c r="G22" s="3" t="s">
        <v>68</v>
      </c>
      <c r="H22" s="32">
        <v>75.900000000000006</v>
      </c>
      <c r="I22" s="3">
        <v>23</v>
      </c>
      <c r="J22" s="3">
        <v>27</v>
      </c>
      <c r="K22" s="3">
        <v>10</v>
      </c>
      <c r="L22" s="3">
        <v>10</v>
      </c>
      <c r="M22" s="3">
        <f t="shared" si="0"/>
        <v>2.4300000000000002</v>
      </c>
      <c r="N22" s="3"/>
    </row>
    <row r="23" spans="1:14" x14ac:dyDescent="0.25">
      <c r="A23" s="3" t="s">
        <v>92</v>
      </c>
      <c r="B23" s="3" t="s">
        <v>9</v>
      </c>
      <c r="C23" s="1">
        <v>3.8</v>
      </c>
      <c r="D23" s="1">
        <v>88</v>
      </c>
      <c r="E23" s="3" t="s">
        <v>88</v>
      </c>
      <c r="F23" s="3" t="s">
        <v>72</v>
      </c>
      <c r="G23" s="3" t="s">
        <v>68</v>
      </c>
      <c r="H23" s="32">
        <v>78.12</v>
      </c>
      <c r="I23" s="3">
        <v>22.4</v>
      </c>
      <c r="J23" s="3">
        <v>29</v>
      </c>
      <c r="K23" s="3">
        <v>13</v>
      </c>
      <c r="L23" s="3">
        <v>8</v>
      </c>
      <c r="M23" s="3">
        <f t="shared" si="0"/>
        <v>2.7143999999999999</v>
      </c>
      <c r="N23" s="3"/>
    </row>
    <row r="24" spans="1:14" x14ac:dyDescent="0.25">
      <c r="A24" s="3" t="s">
        <v>93</v>
      </c>
      <c r="B24" s="3" t="s">
        <v>19</v>
      </c>
      <c r="C24" s="1">
        <v>6</v>
      </c>
      <c r="D24" s="1">
        <v>95.5</v>
      </c>
      <c r="E24" s="3" t="s">
        <v>88</v>
      </c>
      <c r="F24" s="3" t="s">
        <v>67</v>
      </c>
      <c r="G24" s="3" t="s">
        <v>68</v>
      </c>
      <c r="H24" s="32">
        <v>123.27</v>
      </c>
      <c r="I24" s="3">
        <v>28.4</v>
      </c>
      <c r="J24" s="3">
        <v>33</v>
      </c>
      <c r="K24" s="3">
        <v>14</v>
      </c>
      <c r="L24" s="3">
        <v>12</v>
      </c>
      <c r="M24" s="3">
        <f t="shared" si="0"/>
        <v>4.9896000000000003</v>
      </c>
      <c r="N24" s="3"/>
    </row>
    <row r="25" spans="1:14" x14ac:dyDescent="0.25">
      <c r="A25" s="3" t="s">
        <v>94</v>
      </c>
      <c r="B25" s="3" t="s">
        <v>19</v>
      </c>
      <c r="C25" s="1">
        <v>6</v>
      </c>
      <c r="D25" s="1">
        <v>95.5</v>
      </c>
      <c r="E25" s="3" t="s">
        <v>88</v>
      </c>
      <c r="F25" s="3" t="s">
        <v>67</v>
      </c>
      <c r="G25" s="3" t="s">
        <v>70</v>
      </c>
      <c r="H25" s="32">
        <v>122.32</v>
      </c>
      <c r="I25" s="3">
        <v>28.3</v>
      </c>
      <c r="J25" s="3">
        <v>32</v>
      </c>
      <c r="K25" s="3">
        <v>15</v>
      </c>
      <c r="L25" s="3">
        <v>13</v>
      </c>
      <c r="M25" s="3">
        <f t="shared" si="0"/>
        <v>5.6159999999999997</v>
      </c>
      <c r="N25" s="3"/>
    </row>
    <row r="26" spans="1:14" x14ac:dyDescent="0.25">
      <c r="A26" s="3" t="s">
        <v>95</v>
      </c>
      <c r="B26" s="3" t="s">
        <v>19</v>
      </c>
      <c r="C26" s="1">
        <v>6</v>
      </c>
      <c r="D26" s="1">
        <v>95.5</v>
      </c>
      <c r="E26" s="3" t="s">
        <v>88</v>
      </c>
      <c r="F26" s="3" t="s">
        <v>67</v>
      </c>
      <c r="G26" s="3" t="s">
        <v>70</v>
      </c>
      <c r="H26" s="32">
        <v>120.03</v>
      </c>
      <c r="I26" s="3">
        <v>27.5</v>
      </c>
      <c r="J26" s="3">
        <v>28</v>
      </c>
      <c r="K26" s="3">
        <v>15</v>
      </c>
      <c r="L26" s="3">
        <v>13</v>
      </c>
      <c r="M26" s="3">
        <f t="shared" si="0"/>
        <v>4.9139999999999997</v>
      </c>
      <c r="N26" s="3"/>
    </row>
    <row r="27" spans="1:14" x14ac:dyDescent="0.25">
      <c r="A27" s="3" t="s">
        <v>203</v>
      </c>
      <c r="B27" s="3" t="s">
        <v>10</v>
      </c>
      <c r="C27" s="1">
        <v>7.2</v>
      </c>
      <c r="D27" s="1">
        <v>102</v>
      </c>
      <c r="E27" s="3" t="s">
        <v>88</v>
      </c>
      <c r="F27" s="3" t="s">
        <v>67</v>
      </c>
      <c r="G27" s="3" t="s">
        <v>68</v>
      </c>
      <c r="H27" s="32">
        <v>110.16</v>
      </c>
      <c r="I27" s="3">
        <v>28</v>
      </c>
      <c r="J27" s="3">
        <v>27</v>
      </c>
      <c r="K27" s="3">
        <v>13</v>
      </c>
      <c r="L27" s="3">
        <v>9</v>
      </c>
      <c r="M27" s="3">
        <f t="shared" si="0"/>
        <v>2.8431000000000002</v>
      </c>
      <c r="N27" s="3"/>
    </row>
    <row r="28" spans="1:14" x14ac:dyDescent="0.25">
      <c r="A28" s="3" t="s">
        <v>204</v>
      </c>
      <c r="B28" s="3" t="s">
        <v>16</v>
      </c>
      <c r="C28" s="1">
        <v>6.4</v>
      </c>
      <c r="D28" s="1">
        <v>97</v>
      </c>
      <c r="E28" s="3" t="s">
        <v>88</v>
      </c>
      <c r="F28" s="3" t="s">
        <v>67</v>
      </c>
      <c r="G28" s="3" t="s">
        <v>68</v>
      </c>
      <c r="H28" s="32">
        <v>83.68</v>
      </c>
      <c r="I28" s="3">
        <v>24.7</v>
      </c>
      <c r="J28" s="3">
        <v>29</v>
      </c>
      <c r="K28" s="3">
        <v>13</v>
      </c>
      <c r="L28" s="3">
        <v>12</v>
      </c>
      <c r="M28" s="3">
        <f t="shared" si="0"/>
        <v>4.0716000000000001</v>
      </c>
      <c r="N28" s="3"/>
    </row>
    <row r="29" spans="1:14" x14ac:dyDescent="0.25">
      <c r="A29" s="3" t="s">
        <v>205</v>
      </c>
      <c r="B29" s="3" t="s">
        <v>16</v>
      </c>
      <c r="C29" s="1">
        <v>6.4</v>
      </c>
      <c r="D29" s="1">
        <v>97</v>
      </c>
      <c r="E29" s="3" t="s">
        <v>88</v>
      </c>
      <c r="F29" s="3" t="s">
        <v>67</v>
      </c>
      <c r="G29" s="3" t="s">
        <v>70</v>
      </c>
      <c r="H29" s="32">
        <v>90.71</v>
      </c>
      <c r="I29" s="3">
        <v>25.8</v>
      </c>
      <c r="J29" s="3">
        <v>23</v>
      </c>
      <c r="K29" s="3">
        <v>12</v>
      </c>
      <c r="L29" s="3">
        <v>11</v>
      </c>
      <c r="M29" s="3">
        <f t="shared" si="0"/>
        <v>2.7324000000000002</v>
      </c>
      <c r="N29" s="3"/>
    </row>
    <row r="30" spans="1:14" x14ac:dyDescent="0.25">
      <c r="A30" s="3" t="s">
        <v>206</v>
      </c>
      <c r="B30" s="3" t="s">
        <v>10</v>
      </c>
      <c r="C30" s="1">
        <v>7.2</v>
      </c>
      <c r="D30" s="1">
        <v>102</v>
      </c>
      <c r="E30" s="3" t="s">
        <v>88</v>
      </c>
      <c r="F30" s="3" t="s">
        <v>67</v>
      </c>
      <c r="G30" s="3" t="s">
        <v>70</v>
      </c>
      <c r="H30" s="32">
        <v>101.94</v>
      </c>
      <c r="I30" s="3">
        <v>27.2</v>
      </c>
      <c r="J30" s="3">
        <v>30</v>
      </c>
      <c r="K30" s="3">
        <v>15</v>
      </c>
      <c r="L30" s="3">
        <v>13</v>
      </c>
      <c r="M30" s="3">
        <f t="shared" si="0"/>
        <v>5.2649999999999997</v>
      </c>
      <c r="N30" s="3"/>
    </row>
    <row r="31" spans="1:14" x14ac:dyDescent="0.25">
      <c r="A31" s="3" t="s">
        <v>207</v>
      </c>
      <c r="B31" s="3" t="s">
        <v>10</v>
      </c>
      <c r="C31" s="1">
        <v>7.2</v>
      </c>
      <c r="D31" s="1">
        <v>102</v>
      </c>
      <c r="E31" s="3" t="s">
        <v>88</v>
      </c>
      <c r="F31" s="3" t="s">
        <v>72</v>
      </c>
      <c r="G31" s="3" t="s">
        <v>68</v>
      </c>
      <c r="H31" s="32">
        <v>78.7</v>
      </c>
      <c r="I31" s="3">
        <v>22.4</v>
      </c>
      <c r="J31" s="3">
        <v>26</v>
      </c>
      <c r="K31" s="3">
        <v>9</v>
      </c>
      <c r="L31" s="3">
        <v>10</v>
      </c>
      <c r="M31" s="3">
        <f t="shared" si="0"/>
        <v>2.1059999999999999</v>
      </c>
      <c r="N31" s="3"/>
    </row>
    <row r="32" spans="1:14" x14ac:dyDescent="0.25">
      <c r="A32" s="3" t="s">
        <v>208</v>
      </c>
      <c r="B32" s="3" t="s">
        <v>10</v>
      </c>
      <c r="C32" s="1">
        <v>7.2</v>
      </c>
      <c r="D32" s="1">
        <v>102</v>
      </c>
      <c r="E32" s="3" t="s">
        <v>88</v>
      </c>
      <c r="F32" s="3" t="s">
        <v>72</v>
      </c>
      <c r="G32" s="3" t="s">
        <v>68</v>
      </c>
      <c r="H32" s="32">
        <v>105.97</v>
      </c>
      <c r="I32" s="3">
        <v>27.3</v>
      </c>
      <c r="J32" s="3">
        <v>31</v>
      </c>
      <c r="K32" s="3">
        <v>14</v>
      </c>
      <c r="L32" s="3">
        <v>12</v>
      </c>
      <c r="M32" s="3">
        <f t="shared" si="0"/>
        <v>4.6872000000000007</v>
      </c>
      <c r="N32" s="3"/>
    </row>
  </sheetData>
  <autoFilter ref="A1:M3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C1" sqref="C1"/>
    </sheetView>
  </sheetViews>
  <sheetFormatPr defaultRowHeight="15" x14ac:dyDescent="0.25"/>
  <cols>
    <col min="3" max="3" width="10.42578125" bestFit="1" customWidth="1"/>
    <col min="4" max="4" width="10.42578125" customWidth="1"/>
    <col min="5" max="5" width="5.42578125" customWidth="1"/>
    <col min="6" max="6" width="8.140625" style="16" customWidth="1"/>
  </cols>
  <sheetData>
    <row r="1" spans="1:8" ht="39" customHeight="1" x14ac:dyDescent="0.25">
      <c r="A1" s="14" t="s">
        <v>0</v>
      </c>
      <c r="B1" s="14" t="s">
        <v>20</v>
      </c>
      <c r="C1" s="14" t="s">
        <v>62</v>
      </c>
      <c r="D1" s="14" t="s">
        <v>3</v>
      </c>
      <c r="E1" s="14" t="s">
        <v>64</v>
      </c>
      <c r="F1" s="14" t="s">
        <v>111</v>
      </c>
      <c r="G1" s="14" t="s">
        <v>2</v>
      </c>
      <c r="H1" s="14" t="s">
        <v>110</v>
      </c>
    </row>
    <row r="2" spans="1:8" x14ac:dyDescent="0.25">
      <c r="A2" t="s">
        <v>66</v>
      </c>
      <c r="B2" t="s">
        <v>6</v>
      </c>
      <c r="C2" t="s">
        <v>28</v>
      </c>
      <c r="D2" t="s">
        <v>28</v>
      </c>
      <c r="E2" t="s">
        <v>68</v>
      </c>
      <c r="F2" s="16">
        <v>125.09</v>
      </c>
      <c r="G2">
        <v>27.2</v>
      </c>
      <c r="H2">
        <v>0</v>
      </c>
    </row>
    <row r="3" spans="1:8" x14ac:dyDescent="0.25">
      <c r="A3" t="s">
        <v>69</v>
      </c>
      <c r="B3" t="s">
        <v>6</v>
      </c>
      <c r="C3" t="s">
        <v>28</v>
      </c>
      <c r="D3" t="s">
        <v>28</v>
      </c>
      <c r="E3" t="s">
        <v>70</v>
      </c>
      <c r="F3" s="16">
        <v>103.1</v>
      </c>
      <c r="G3">
        <v>26.4</v>
      </c>
      <c r="H3">
        <v>0</v>
      </c>
    </row>
    <row r="4" spans="1:8" x14ac:dyDescent="0.25">
      <c r="A4" t="s">
        <v>73</v>
      </c>
      <c r="B4" t="s">
        <v>15</v>
      </c>
      <c r="C4" t="s">
        <v>28</v>
      </c>
      <c r="D4" t="s">
        <v>28</v>
      </c>
      <c r="E4" t="s">
        <v>68</v>
      </c>
      <c r="F4" s="16">
        <v>130.03</v>
      </c>
      <c r="G4">
        <v>28.5</v>
      </c>
      <c r="H4">
        <v>0</v>
      </c>
    </row>
    <row r="5" spans="1:8" x14ac:dyDescent="0.25">
      <c r="A5" t="s">
        <v>74</v>
      </c>
      <c r="B5" t="s">
        <v>15</v>
      </c>
      <c r="C5" t="s">
        <v>28</v>
      </c>
      <c r="D5" t="s">
        <v>28</v>
      </c>
      <c r="E5" t="s">
        <v>68</v>
      </c>
      <c r="F5" s="16">
        <v>135.38999999999999</v>
      </c>
      <c r="G5">
        <v>28.3</v>
      </c>
      <c r="H5">
        <v>0</v>
      </c>
    </row>
    <row r="6" spans="1:8" x14ac:dyDescent="0.25">
      <c r="A6" t="s">
        <v>75</v>
      </c>
      <c r="B6" t="s">
        <v>15</v>
      </c>
      <c r="C6" t="s">
        <v>28</v>
      </c>
      <c r="D6" t="s">
        <v>28</v>
      </c>
      <c r="E6" t="s">
        <v>70</v>
      </c>
      <c r="F6" s="16">
        <v>132.34</v>
      </c>
      <c r="G6" s="3">
        <v>28.5</v>
      </c>
      <c r="H6">
        <v>0</v>
      </c>
    </row>
    <row r="7" spans="1:8" x14ac:dyDescent="0.25">
      <c r="A7" s="3" t="s">
        <v>76</v>
      </c>
      <c r="B7" s="3" t="s">
        <v>15</v>
      </c>
      <c r="C7" t="s">
        <v>28</v>
      </c>
      <c r="D7" t="s">
        <v>28</v>
      </c>
      <c r="E7" t="s">
        <v>68</v>
      </c>
      <c r="F7" s="16">
        <v>125.85</v>
      </c>
      <c r="G7">
        <v>27.7</v>
      </c>
      <c r="H7">
        <v>0</v>
      </c>
    </row>
    <row r="8" spans="1:8" x14ac:dyDescent="0.25">
      <c r="A8" s="3" t="s">
        <v>77</v>
      </c>
      <c r="B8" s="3" t="s">
        <v>8</v>
      </c>
      <c r="C8" t="s">
        <v>28</v>
      </c>
      <c r="D8" t="s">
        <v>28</v>
      </c>
      <c r="E8" t="s">
        <v>70</v>
      </c>
      <c r="F8" s="16">
        <v>131.38</v>
      </c>
      <c r="G8">
        <v>26.7</v>
      </c>
      <c r="H8">
        <v>0</v>
      </c>
    </row>
    <row r="9" spans="1:8" x14ac:dyDescent="0.25">
      <c r="A9" s="3" t="s">
        <v>78</v>
      </c>
      <c r="B9" s="3" t="s">
        <v>8</v>
      </c>
      <c r="C9" t="s">
        <v>28</v>
      </c>
      <c r="D9" t="s">
        <v>28</v>
      </c>
      <c r="E9" t="s">
        <v>70</v>
      </c>
      <c r="F9" s="16">
        <v>125.01</v>
      </c>
      <c r="G9">
        <v>27.5</v>
      </c>
      <c r="H9">
        <v>0</v>
      </c>
    </row>
    <row r="10" spans="1:8" x14ac:dyDescent="0.25">
      <c r="A10" s="3" t="s">
        <v>79</v>
      </c>
      <c r="B10" s="3" t="s">
        <v>18</v>
      </c>
      <c r="C10" t="s">
        <v>28</v>
      </c>
      <c r="D10" t="s">
        <v>28</v>
      </c>
      <c r="E10" t="s">
        <v>70</v>
      </c>
      <c r="F10" s="16">
        <v>126.61</v>
      </c>
      <c r="G10">
        <v>27.3</v>
      </c>
      <c r="H10">
        <v>0</v>
      </c>
    </row>
    <row r="11" spans="1:8" x14ac:dyDescent="0.25">
      <c r="A11" s="3" t="s">
        <v>87</v>
      </c>
      <c r="B11" s="3" t="s">
        <v>13</v>
      </c>
      <c r="C11" t="s">
        <v>88</v>
      </c>
      <c r="D11" t="s">
        <v>88</v>
      </c>
      <c r="E11" t="s">
        <v>68</v>
      </c>
      <c r="F11" s="16">
        <v>117.6</v>
      </c>
      <c r="G11">
        <v>26.8</v>
      </c>
      <c r="H11">
        <v>0</v>
      </c>
    </row>
    <row r="12" spans="1:8" x14ac:dyDescent="0.25">
      <c r="A12" s="3" t="s">
        <v>89</v>
      </c>
      <c r="B12" s="3" t="s">
        <v>13</v>
      </c>
      <c r="C12" t="s">
        <v>88</v>
      </c>
      <c r="D12" t="s">
        <v>88</v>
      </c>
      <c r="E12" t="s">
        <v>68</v>
      </c>
      <c r="F12" s="16">
        <v>110.05</v>
      </c>
      <c r="G12">
        <v>26.5</v>
      </c>
      <c r="H12">
        <v>0</v>
      </c>
    </row>
    <row r="13" spans="1:8" x14ac:dyDescent="0.25">
      <c r="A13" s="3" t="s">
        <v>80</v>
      </c>
      <c r="B13" s="3" t="s">
        <v>18</v>
      </c>
      <c r="C13" t="s">
        <v>28</v>
      </c>
      <c r="D13" t="s">
        <v>28</v>
      </c>
      <c r="E13" t="s">
        <v>70</v>
      </c>
      <c r="F13" s="16">
        <v>125.5</v>
      </c>
      <c r="G13">
        <v>27.2</v>
      </c>
      <c r="H13">
        <v>0</v>
      </c>
    </row>
    <row r="14" spans="1:8" x14ac:dyDescent="0.25">
      <c r="A14" s="3" t="s">
        <v>90</v>
      </c>
      <c r="B14" s="3" t="s">
        <v>11</v>
      </c>
      <c r="C14" t="s">
        <v>88</v>
      </c>
      <c r="D14" t="s">
        <v>88</v>
      </c>
      <c r="E14" t="s">
        <v>68</v>
      </c>
      <c r="F14" s="16">
        <v>77.599999999999994</v>
      </c>
      <c r="G14">
        <v>24.1</v>
      </c>
      <c r="H14">
        <v>0</v>
      </c>
    </row>
    <row r="15" spans="1:8" x14ac:dyDescent="0.25">
      <c r="A15" t="s">
        <v>91</v>
      </c>
      <c r="B15" t="s">
        <v>11</v>
      </c>
      <c r="C15" t="s">
        <v>88</v>
      </c>
      <c r="D15" t="s">
        <v>88</v>
      </c>
      <c r="E15" t="s">
        <v>68</v>
      </c>
      <c r="F15" s="16">
        <v>75.900000000000006</v>
      </c>
      <c r="G15">
        <v>23</v>
      </c>
      <c r="H15">
        <v>0</v>
      </c>
    </row>
    <row r="16" spans="1:8" x14ac:dyDescent="0.25">
      <c r="A16" t="s">
        <v>81</v>
      </c>
      <c r="B16" s="3" t="s">
        <v>5</v>
      </c>
      <c r="C16" t="s">
        <v>28</v>
      </c>
      <c r="D16" t="s">
        <v>28</v>
      </c>
      <c r="E16" t="s">
        <v>70</v>
      </c>
      <c r="F16" s="16">
        <v>108.61</v>
      </c>
      <c r="G16" s="3">
        <v>27.7</v>
      </c>
      <c r="H16">
        <v>0</v>
      </c>
    </row>
    <row r="17" spans="1:8" x14ac:dyDescent="0.25">
      <c r="A17" t="s">
        <v>82</v>
      </c>
      <c r="B17" s="3" t="s">
        <v>5</v>
      </c>
      <c r="C17" t="s">
        <v>28</v>
      </c>
      <c r="D17" t="s">
        <v>28</v>
      </c>
      <c r="E17" t="s">
        <v>68</v>
      </c>
      <c r="F17" s="16">
        <v>112.83999999999999</v>
      </c>
      <c r="G17">
        <v>27.8</v>
      </c>
      <c r="H17">
        <v>0</v>
      </c>
    </row>
    <row r="18" spans="1:8" x14ac:dyDescent="0.25">
      <c r="A18" t="s">
        <v>83</v>
      </c>
      <c r="B18" s="3" t="s">
        <v>5</v>
      </c>
      <c r="C18" t="s">
        <v>28</v>
      </c>
      <c r="D18" t="s">
        <v>28</v>
      </c>
      <c r="E18" t="s">
        <v>70</v>
      </c>
      <c r="F18" s="16">
        <v>107.95</v>
      </c>
      <c r="G18">
        <v>27.2</v>
      </c>
      <c r="H18">
        <v>0</v>
      </c>
    </row>
    <row r="19" spans="1:8" x14ac:dyDescent="0.25">
      <c r="A19" t="s">
        <v>84</v>
      </c>
      <c r="B19" s="3" t="s">
        <v>12</v>
      </c>
      <c r="C19" t="s">
        <v>28</v>
      </c>
      <c r="D19" t="s">
        <v>28</v>
      </c>
      <c r="E19" t="s">
        <v>68</v>
      </c>
      <c r="F19" s="16">
        <v>99.77</v>
      </c>
      <c r="G19">
        <v>26.2</v>
      </c>
      <c r="H19">
        <v>0</v>
      </c>
    </row>
    <row r="20" spans="1:8" x14ac:dyDescent="0.25">
      <c r="A20" t="s">
        <v>85</v>
      </c>
      <c r="B20" s="3" t="s">
        <v>12</v>
      </c>
      <c r="C20" t="s">
        <v>28</v>
      </c>
      <c r="D20" t="s">
        <v>28</v>
      </c>
      <c r="E20" t="s">
        <v>70</v>
      </c>
      <c r="F20" s="16">
        <v>97.5</v>
      </c>
      <c r="G20">
        <v>26.5</v>
      </c>
      <c r="H20">
        <v>0</v>
      </c>
    </row>
    <row r="21" spans="1:8" x14ac:dyDescent="0.25">
      <c r="A21" t="s">
        <v>86</v>
      </c>
      <c r="B21" s="3" t="s">
        <v>12</v>
      </c>
      <c r="C21" t="s">
        <v>28</v>
      </c>
      <c r="D21" t="s">
        <v>28</v>
      </c>
      <c r="E21" t="s">
        <v>68</v>
      </c>
      <c r="F21" s="16">
        <v>105.28</v>
      </c>
      <c r="G21">
        <v>26.2</v>
      </c>
      <c r="H21">
        <v>0</v>
      </c>
    </row>
    <row r="22" spans="1:8" x14ac:dyDescent="0.25">
      <c r="A22" t="s">
        <v>93</v>
      </c>
      <c r="B22" s="3" t="s">
        <v>19</v>
      </c>
      <c r="C22" t="s">
        <v>88</v>
      </c>
      <c r="D22" t="s">
        <v>88</v>
      </c>
      <c r="E22" s="3" t="s">
        <v>68</v>
      </c>
      <c r="F22" s="16">
        <v>130.27000000000001</v>
      </c>
      <c r="G22">
        <v>28.4</v>
      </c>
      <c r="H22">
        <v>0</v>
      </c>
    </row>
    <row r="23" spans="1:8" x14ac:dyDescent="0.25">
      <c r="A23" t="s">
        <v>94</v>
      </c>
      <c r="B23" s="3" t="s">
        <v>19</v>
      </c>
      <c r="C23" t="s">
        <v>88</v>
      </c>
      <c r="D23" t="s">
        <v>88</v>
      </c>
      <c r="E23" s="3" t="s">
        <v>70</v>
      </c>
      <c r="F23" s="16">
        <v>127.32</v>
      </c>
      <c r="G23">
        <v>28.3</v>
      </c>
      <c r="H23">
        <v>0</v>
      </c>
    </row>
    <row r="24" spans="1:8" x14ac:dyDescent="0.25">
      <c r="A24" t="s">
        <v>95</v>
      </c>
      <c r="B24" s="3" t="s">
        <v>19</v>
      </c>
      <c r="C24" t="s">
        <v>88</v>
      </c>
      <c r="D24" t="s">
        <v>88</v>
      </c>
      <c r="E24" s="3" t="s">
        <v>70</v>
      </c>
      <c r="F24" s="16">
        <v>120.03</v>
      </c>
      <c r="G24">
        <v>27.5</v>
      </c>
      <c r="H24">
        <v>0</v>
      </c>
    </row>
    <row r="25" spans="1:8" x14ac:dyDescent="0.25">
      <c r="A25" t="s">
        <v>96</v>
      </c>
      <c r="B25" s="3" t="s">
        <v>10</v>
      </c>
      <c r="C25" t="s">
        <v>88</v>
      </c>
      <c r="D25" t="s">
        <v>88</v>
      </c>
      <c r="E25" s="3" t="s">
        <v>68</v>
      </c>
      <c r="F25" s="16">
        <v>110.16</v>
      </c>
      <c r="G25">
        <v>28</v>
      </c>
      <c r="H25">
        <v>0</v>
      </c>
    </row>
    <row r="26" spans="1:8" x14ac:dyDescent="0.25">
      <c r="A26" t="s">
        <v>98</v>
      </c>
      <c r="B26" s="3" t="s">
        <v>16</v>
      </c>
      <c r="C26" t="s">
        <v>88</v>
      </c>
      <c r="D26" t="s">
        <v>88</v>
      </c>
      <c r="E26" s="3" t="s">
        <v>70</v>
      </c>
      <c r="F26" s="16">
        <v>90.71</v>
      </c>
      <c r="G26">
        <v>25.8</v>
      </c>
      <c r="H26">
        <v>0</v>
      </c>
    </row>
    <row r="27" spans="1:8" x14ac:dyDescent="0.25">
      <c r="A27" t="s">
        <v>99</v>
      </c>
      <c r="B27" s="3" t="s">
        <v>10</v>
      </c>
      <c r="C27" t="s">
        <v>88</v>
      </c>
      <c r="D27" t="s">
        <v>88</v>
      </c>
      <c r="E27" s="3" t="s">
        <v>70</v>
      </c>
      <c r="F27" s="16">
        <v>101.94</v>
      </c>
      <c r="G27">
        <v>27.2</v>
      </c>
      <c r="H27">
        <v>0</v>
      </c>
    </row>
    <row r="28" spans="1:8" x14ac:dyDescent="0.25">
      <c r="A28" t="s">
        <v>79</v>
      </c>
      <c r="B28" s="3" t="s">
        <v>18</v>
      </c>
      <c r="C28" t="s">
        <v>28</v>
      </c>
      <c r="D28" t="s">
        <v>28</v>
      </c>
      <c r="E28" t="s">
        <v>70</v>
      </c>
      <c r="F28" s="16">
        <v>126.87</v>
      </c>
      <c r="G28">
        <v>27.4</v>
      </c>
      <c r="H28">
        <v>10</v>
      </c>
    </row>
    <row r="29" spans="1:8" x14ac:dyDescent="0.25">
      <c r="A29" t="s">
        <v>87</v>
      </c>
      <c r="B29" s="3" t="s">
        <v>13</v>
      </c>
      <c r="C29" t="s">
        <v>88</v>
      </c>
      <c r="D29" t="s">
        <v>88</v>
      </c>
      <c r="E29" t="s">
        <v>68</v>
      </c>
      <c r="F29" s="16">
        <v>117.76</v>
      </c>
      <c r="G29">
        <v>26.8</v>
      </c>
      <c r="H29">
        <v>10</v>
      </c>
    </row>
    <row r="30" spans="1:8" x14ac:dyDescent="0.25">
      <c r="A30" t="s">
        <v>89</v>
      </c>
      <c r="B30" s="3" t="s">
        <v>13</v>
      </c>
      <c r="C30" t="s">
        <v>88</v>
      </c>
      <c r="D30" t="s">
        <v>88</v>
      </c>
      <c r="E30" t="s">
        <v>68</v>
      </c>
      <c r="F30" s="16">
        <v>110.24</v>
      </c>
      <c r="G30">
        <v>26.9</v>
      </c>
      <c r="H30">
        <v>10</v>
      </c>
    </row>
    <row r="31" spans="1:8" x14ac:dyDescent="0.25">
      <c r="A31" t="s">
        <v>80</v>
      </c>
      <c r="B31" s="3" t="s">
        <v>18</v>
      </c>
      <c r="C31" t="s">
        <v>28</v>
      </c>
      <c r="D31" t="s">
        <v>28</v>
      </c>
      <c r="E31" t="s">
        <v>70</v>
      </c>
      <c r="F31" s="16">
        <v>125.9</v>
      </c>
      <c r="G31">
        <v>27.5</v>
      </c>
      <c r="H31">
        <v>10</v>
      </c>
    </row>
    <row r="32" spans="1:8" x14ac:dyDescent="0.25">
      <c r="A32" t="s">
        <v>90</v>
      </c>
      <c r="B32" s="3" t="s">
        <v>11</v>
      </c>
      <c r="C32" t="s">
        <v>88</v>
      </c>
      <c r="D32" t="s">
        <v>88</v>
      </c>
      <c r="E32" t="s">
        <v>68</v>
      </c>
      <c r="F32" s="16">
        <v>82.8</v>
      </c>
      <c r="G32">
        <v>24.3</v>
      </c>
      <c r="H32">
        <v>10</v>
      </c>
    </row>
    <row r="33" spans="1:8" x14ac:dyDescent="0.25">
      <c r="A33" t="s">
        <v>91</v>
      </c>
      <c r="B33" s="3" t="s">
        <v>11</v>
      </c>
      <c r="C33" t="s">
        <v>88</v>
      </c>
      <c r="D33" t="s">
        <v>88</v>
      </c>
      <c r="E33" t="s">
        <v>68</v>
      </c>
      <c r="F33" s="16">
        <v>78.12</v>
      </c>
      <c r="G33">
        <v>23.4</v>
      </c>
      <c r="H33">
        <v>10</v>
      </c>
    </row>
    <row r="34" spans="1:8" x14ac:dyDescent="0.25">
      <c r="A34" t="s">
        <v>81</v>
      </c>
      <c r="B34" s="3" t="s">
        <v>5</v>
      </c>
      <c r="C34" t="s">
        <v>28</v>
      </c>
      <c r="D34" t="s">
        <v>28</v>
      </c>
      <c r="E34" t="s">
        <v>70</v>
      </c>
      <c r="F34" s="16">
        <v>112.35</v>
      </c>
      <c r="G34">
        <v>28.4</v>
      </c>
      <c r="H34">
        <v>10</v>
      </c>
    </row>
    <row r="35" spans="1:8" x14ac:dyDescent="0.25">
      <c r="A35" t="s">
        <v>82</v>
      </c>
      <c r="B35" s="3" t="s">
        <v>5</v>
      </c>
      <c r="C35" t="s">
        <v>28</v>
      </c>
      <c r="D35" t="s">
        <v>28</v>
      </c>
      <c r="E35" t="s">
        <v>68</v>
      </c>
      <c r="F35" s="16">
        <v>116.4</v>
      </c>
      <c r="G35">
        <v>27.9</v>
      </c>
      <c r="H35">
        <v>10</v>
      </c>
    </row>
    <row r="36" spans="1:8" x14ac:dyDescent="0.25">
      <c r="A36" t="s">
        <v>83</v>
      </c>
      <c r="B36" s="3" t="s">
        <v>5</v>
      </c>
      <c r="C36" t="s">
        <v>28</v>
      </c>
      <c r="D36" t="s">
        <v>28</v>
      </c>
      <c r="E36" t="s">
        <v>70</v>
      </c>
      <c r="F36" s="16">
        <v>112.62</v>
      </c>
      <c r="G36">
        <v>27.4</v>
      </c>
      <c r="H36">
        <v>10</v>
      </c>
    </row>
    <row r="37" spans="1:8" x14ac:dyDescent="0.25">
      <c r="A37" t="s">
        <v>84</v>
      </c>
      <c r="B37" s="3" t="s">
        <v>12</v>
      </c>
      <c r="C37" t="s">
        <v>28</v>
      </c>
      <c r="D37" t="s">
        <v>28</v>
      </c>
      <c r="E37" t="s">
        <v>68</v>
      </c>
      <c r="F37" s="16">
        <v>102.65</v>
      </c>
      <c r="G37">
        <v>26.5</v>
      </c>
      <c r="H37">
        <v>10</v>
      </c>
    </row>
    <row r="38" spans="1:8" x14ac:dyDescent="0.25">
      <c r="A38" t="s">
        <v>85</v>
      </c>
      <c r="B38" s="3" t="s">
        <v>12</v>
      </c>
      <c r="C38" t="s">
        <v>28</v>
      </c>
      <c r="D38" t="s">
        <v>28</v>
      </c>
      <c r="E38" t="s">
        <v>70</v>
      </c>
      <c r="F38" s="16">
        <v>100.65</v>
      </c>
      <c r="G38">
        <v>26.7</v>
      </c>
      <c r="H38">
        <v>10</v>
      </c>
    </row>
    <row r="39" spans="1:8" x14ac:dyDescent="0.25">
      <c r="A39" t="s">
        <v>86</v>
      </c>
      <c r="B39" s="3" t="s">
        <v>12</v>
      </c>
      <c r="C39" t="s">
        <v>28</v>
      </c>
      <c r="D39" t="s">
        <v>28</v>
      </c>
      <c r="E39" t="s">
        <v>68</v>
      </c>
      <c r="F39" s="16">
        <v>107.58</v>
      </c>
      <c r="G39">
        <v>26.3</v>
      </c>
      <c r="H39">
        <v>10</v>
      </c>
    </row>
    <row r="40" spans="1:8" x14ac:dyDescent="0.25">
      <c r="A40" t="s">
        <v>93</v>
      </c>
      <c r="B40" s="3" t="s">
        <v>19</v>
      </c>
      <c r="C40" t="s">
        <v>88</v>
      </c>
      <c r="D40" t="s">
        <v>88</v>
      </c>
      <c r="E40" s="3" t="s">
        <v>68</v>
      </c>
      <c r="F40" s="16">
        <v>135.79</v>
      </c>
      <c r="G40">
        <v>28.5</v>
      </c>
      <c r="H40">
        <v>10</v>
      </c>
    </row>
    <row r="41" spans="1:8" x14ac:dyDescent="0.25">
      <c r="A41" t="s">
        <v>94</v>
      </c>
      <c r="B41" s="3" t="s">
        <v>19</v>
      </c>
      <c r="C41" t="s">
        <v>88</v>
      </c>
      <c r="D41" t="s">
        <v>88</v>
      </c>
      <c r="E41" s="3" t="s">
        <v>70</v>
      </c>
      <c r="F41" s="16">
        <v>131.82</v>
      </c>
      <c r="G41">
        <v>28.6</v>
      </c>
      <c r="H41">
        <v>10</v>
      </c>
    </row>
    <row r="42" spans="1:8" x14ac:dyDescent="0.25">
      <c r="A42" t="s">
        <v>95</v>
      </c>
      <c r="B42" s="3" t="s">
        <v>19</v>
      </c>
      <c r="C42" t="s">
        <v>88</v>
      </c>
      <c r="D42" t="s">
        <v>88</v>
      </c>
      <c r="E42" s="3" t="s">
        <v>70</v>
      </c>
      <c r="F42" s="16">
        <v>123.53</v>
      </c>
      <c r="G42">
        <v>27.6</v>
      </c>
      <c r="H42">
        <v>10</v>
      </c>
    </row>
    <row r="43" spans="1:8" x14ac:dyDescent="0.25">
      <c r="A43" t="s">
        <v>96</v>
      </c>
      <c r="B43" s="3" t="s">
        <v>10</v>
      </c>
      <c r="C43" t="s">
        <v>88</v>
      </c>
      <c r="D43" t="s">
        <v>88</v>
      </c>
      <c r="E43" s="3" t="s">
        <v>68</v>
      </c>
      <c r="F43" s="16">
        <v>112.93</v>
      </c>
      <c r="G43">
        <v>27.8</v>
      </c>
      <c r="H43">
        <v>10</v>
      </c>
    </row>
    <row r="44" spans="1:8" x14ac:dyDescent="0.25">
      <c r="A44" t="s">
        <v>98</v>
      </c>
      <c r="B44" s="3" t="s">
        <v>16</v>
      </c>
      <c r="C44" t="s">
        <v>88</v>
      </c>
      <c r="D44" t="s">
        <v>88</v>
      </c>
      <c r="E44" s="3" t="s">
        <v>70</v>
      </c>
      <c r="F44" s="16">
        <v>93.06</v>
      </c>
      <c r="G44">
        <v>25.9</v>
      </c>
      <c r="H44">
        <v>10</v>
      </c>
    </row>
    <row r="45" spans="1:8" x14ac:dyDescent="0.25">
      <c r="A45" t="s">
        <v>99</v>
      </c>
      <c r="B45" s="3" t="s">
        <v>10</v>
      </c>
      <c r="C45" t="s">
        <v>88</v>
      </c>
      <c r="D45" t="s">
        <v>88</v>
      </c>
      <c r="E45" s="3" t="s">
        <v>70</v>
      </c>
      <c r="F45" s="16">
        <v>104.57</v>
      </c>
      <c r="G45">
        <v>27.5</v>
      </c>
      <c r="H45">
        <v>10</v>
      </c>
    </row>
    <row r="46" spans="1:8" x14ac:dyDescent="0.25">
      <c r="A46" t="s">
        <v>66</v>
      </c>
      <c r="B46" t="s">
        <v>6</v>
      </c>
      <c r="C46" t="s">
        <v>28</v>
      </c>
      <c r="D46" t="s">
        <v>28</v>
      </c>
      <c r="E46" t="s">
        <v>68</v>
      </c>
      <c r="F46" s="16">
        <v>126</v>
      </c>
      <c r="G46">
        <v>27.8</v>
      </c>
      <c r="H46">
        <v>20</v>
      </c>
    </row>
    <row r="47" spans="1:8" x14ac:dyDescent="0.25">
      <c r="A47" t="s">
        <v>69</v>
      </c>
      <c r="B47" t="s">
        <v>6</v>
      </c>
      <c r="C47" t="s">
        <v>28</v>
      </c>
      <c r="D47" t="s">
        <v>28</v>
      </c>
      <c r="E47" t="s">
        <v>70</v>
      </c>
      <c r="F47" s="16">
        <v>107</v>
      </c>
      <c r="G47">
        <v>26.8</v>
      </c>
      <c r="H47">
        <v>20</v>
      </c>
    </row>
    <row r="48" spans="1:8" x14ac:dyDescent="0.25">
      <c r="A48" t="s">
        <v>73</v>
      </c>
      <c r="B48" t="s">
        <v>15</v>
      </c>
      <c r="C48" t="s">
        <v>28</v>
      </c>
      <c r="D48" t="s">
        <v>28</v>
      </c>
      <c r="E48" t="s">
        <v>68</v>
      </c>
      <c r="F48" s="16">
        <v>129.04</v>
      </c>
      <c r="G48">
        <v>28.7</v>
      </c>
      <c r="H48">
        <v>20</v>
      </c>
    </row>
    <row r="49" spans="1:8" x14ac:dyDescent="0.25">
      <c r="A49" s="3" t="s">
        <v>74</v>
      </c>
      <c r="B49" s="3" t="s">
        <v>15</v>
      </c>
      <c r="C49" t="s">
        <v>28</v>
      </c>
      <c r="D49" t="s">
        <v>28</v>
      </c>
      <c r="E49" t="s">
        <v>68</v>
      </c>
      <c r="F49" s="16">
        <v>138.41999999999999</v>
      </c>
      <c r="G49">
        <v>29.3</v>
      </c>
      <c r="H49">
        <v>20</v>
      </c>
    </row>
    <row r="50" spans="1:8" x14ac:dyDescent="0.25">
      <c r="A50" s="3" t="s">
        <v>75</v>
      </c>
      <c r="B50" s="3" t="s">
        <v>15</v>
      </c>
      <c r="C50" t="s">
        <v>28</v>
      </c>
      <c r="D50" t="s">
        <v>28</v>
      </c>
      <c r="E50" t="s">
        <v>70</v>
      </c>
      <c r="F50" s="16">
        <v>133.9</v>
      </c>
      <c r="G50">
        <v>29</v>
      </c>
      <c r="H50">
        <v>20</v>
      </c>
    </row>
    <row r="51" spans="1:8" x14ac:dyDescent="0.25">
      <c r="A51" s="3" t="s">
        <v>76</v>
      </c>
      <c r="B51" s="3" t="s">
        <v>15</v>
      </c>
      <c r="C51" t="s">
        <v>28</v>
      </c>
      <c r="D51" t="s">
        <v>28</v>
      </c>
      <c r="E51" t="s">
        <v>68</v>
      </c>
      <c r="F51" s="16">
        <v>128.9</v>
      </c>
      <c r="G51">
        <v>27.9</v>
      </c>
      <c r="H51">
        <v>20</v>
      </c>
    </row>
    <row r="52" spans="1:8" x14ac:dyDescent="0.25">
      <c r="A52" s="3" t="s">
        <v>77</v>
      </c>
      <c r="B52" s="3" t="s">
        <v>8</v>
      </c>
      <c r="C52" t="s">
        <v>28</v>
      </c>
      <c r="D52" t="s">
        <v>28</v>
      </c>
      <c r="E52" t="s">
        <v>70</v>
      </c>
      <c r="F52" s="16">
        <v>133.65</v>
      </c>
      <c r="G52">
        <v>28</v>
      </c>
      <c r="H52">
        <v>20</v>
      </c>
    </row>
    <row r="53" spans="1:8" x14ac:dyDescent="0.25">
      <c r="A53" s="3" t="s">
        <v>78</v>
      </c>
      <c r="B53" s="3" t="s">
        <v>8</v>
      </c>
      <c r="C53" t="s">
        <v>28</v>
      </c>
      <c r="D53" t="s">
        <v>28</v>
      </c>
      <c r="E53" t="s">
        <v>70</v>
      </c>
      <c r="F53" s="16">
        <v>124.06</v>
      </c>
      <c r="G53">
        <v>28.6</v>
      </c>
      <c r="H53">
        <v>20</v>
      </c>
    </row>
    <row r="54" spans="1:8" x14ac:dyDescent="0.25">
      <c r="A54" s="3" t="s">
        <v>79</v>
      </c>
      <c r="B54" s="3" t="s">
        <v>18</v>
      </c>
      <c r="C54" t="s">
        <v>28</v>
      </c>
      <c r="D54" t="s">
        <v>28</v>
      </c>
      <c r="E54" t="s">
        <v>70</v>
      </c>
      <c r="F54" s="16">
        <v>126.43</v>
      </c>
      <c r="G54">
        <v>27.6</v>
      </c>
      <c r="H54">
        <v>20</v>
      </c>
    </row>
    <row r="55" spans="1:8" x14ac:dyDescent="0.25">
      <c r="A55" s="3" t="s">
        <v>87</v>
      </c>
      <c r="B55" s="3" t="s">
        <v>13</v>
      </c>
      <c r="C55" t="s">
        <v>88</v>
      </c>
      <c r="D55" t="s">
        <v>88</v>
      </c>
      <c r="E55" t="s">
        <v>68</v>
      </c>
      <c r="F55" s="16">
        <v>116.08</v>
      </c>
      <c r="G55">
        <v>27.3</v>
      </c>
      <c r="H55">
        <v>20</v>
      </c>
    </row>
    <row r="56" spans="1:8" x14ac:dyDescent="0.25">
      <c r="A56" s="3" t="s">
        <v>89</v>
      </c>
      <c r="B56" s="3" t="s">
        <v>13</v>
      </c>
      <c r="C56" t="s">
        <v>88</v>
      </c>
      <c r="D56" t="s">
        <v>88</v>
      </c>
      <c r="E56" t="s">
        <v>68</v>
      </c>
      <c r="F56" s="16">
        <v>110.2</v>
      </c>
      <c r="G56">
        <v>27.5</v>
      </c>
      <c r="H56">
        <v>20</v>
      </c>
    </row>
    <row r="57" spans="1:8" x14ac:dyDescent="0.25">
      <c r="A57" s="3" t="s">
        <v>80</v>
      </c>
      <c r="B57" s="3" t="s">
        <v>18</v>
      </c>
      <c r="C57" t="s">
        <v>28</v>
      </c>
      <c r="D57" t="s">
        <v>28</v>
      </c>
      <c r="E57" t="s">
        <v>70</v>
      </c>
      <c r="F57" s="16">
        <v>124.9</v>
      </c>
      <c r="G57">
        <v>27.7</v>
      </c>
      <c r="H57">
        <v>20</v>
      </c>
    </row>
    <row r="58" spans="1:8" x14ac:dyDescent="0.25">
      <c r="A58" s="3" t="s">
        <v>90</v>
      </c>
      <c r="B58" s="3" t="s">
        <v>11</v>
      </c>
      <c r="C58" t="s">
        <v>88</v>
      </c>
      <c r="D58" t="s">
        <v>88</v>
      </c>
      <c r="E58" t="s">
        <v>68</v>
      </c>
      <c r="F58" s="16">
        <v>83.43</v>
      </c>
      <c r="G58">
        <v>24.2</v>
      </c>
      <c r="H58">
        <v>20</v>
      </c>
    </row>
    <row r="59" spans="1:8" x14ac:dyDescent="0.25">
      <c r="A59" s="3" t="s">
        <v>91</v>
      </c>
      <c r="B59" s="3" t="s">
        <v>11</v>
      </c>
      <c r="C59" t="s">
        <v>88</v>
      </c>
      <c r="D59" t="s">
        <v>88</v>
      </c>
      <c r="E59" t="s">
        <v>68</v>
      </c>
      <c r="F59" s="16">
        <v>77.37</v>
      </c>
      <c r="G59">
        <v>23.8</v>
      </c>
      <c r="H59">
        <v>20</v>
      </c>
    </row>
    <row r="60" spans="1:8" x14ac:dyDescent="0.25">
      <c r="A60" s="3" t="s">
        <v>81</v>
      </c>
      <c r="B60" s="3" t="s">
        <v>5</v>
      </c>
      <c r="C60" t="s">
        <v>28</v>
      </c>
      <c r="D60" t="s">
        <v>28</v>
      </c>
      <c r="E60" t="s">
        <v>70</v>
      </c>
      <c r="F60" s="16">
        <v>111.53</v>
      </c>
      <c r="G60">
        <v>27.6</v>
      </c>
      <c r="H60">
        <v>20</v>
      </c>
    </row>
    <row r="61" spans="1:8" x14ac:dyDescent="0.25">
      <c r="A61" s="3" t="s">
        <v>82</v>
      </c>
      <c r="B61" s="3" t="s">
        <v>5</v>
      </c>
      <c r="C61" t="s">
        <v>28</v>
      </c>
      <c r="D61" t="s">
        <v>28</v>
      </c>
      <c r="E61" t="s">
        <v>68</v>
      </c>
      <c r="F61" s="16">
        <v>115.11</v>
      </c>
      <c r="G61">
        <v>28</v>
      </c>
      <c r="H61">
        <v>20</v>
      </c>
    </row>
    <row r="62" spans="1:8" x14ac:dyDescent="0.25">
      <c r="A62" t="s">
        <v>83</v>
      </c>
      <c r="B62" s="3" t="s">
        <v>5</v>
      </c>
      <c r="C62" t="s">
        <v>28</v>
      </c>
      <c r="D62" t="s">
        <v>28</v>
      </c>
      <c r="E62" t="s">
        <v>70</v>
      </c>
      <c r="F62" s="16">
        <v>111.24</v>
      </c>
      <c r="G62">
        <v>27.5</v>
      </c>
      <c r="H62">
        <v>20</v>
      </c>
    </row>
    <row r="63" spans="1:8" x14ac:dyDescent="0.25">
      <c r="A63" t="s">
        <v>84</v>
      </c>
      <c r="B63" s="3" t="s">
        <v>12</v>
      </c>
      <c r="C63" t="s">
        <v>28</v>
      </c>
      <c r="D63" t="s">
        <v>28</v>
      </c>
      <c r="E63" t="s">
        <v>68</v>
      </c>
      <c r="F63" s="16">
        <v>101.21</v>
      </c>
      <c r="G63">
        <v>26.6</v>
      </c>
      <c r="H63">
        <v>20</v>
      </c>
    </row>
    <row r="64" spans="1:8" x14ac:dyDescent="0.25">
      <c r="A64" t="s">
        <v>85</v>
      </c>
      <c r="B64" s="3" t="s">
        <v>12</v>
      </c>
      <c r="C64" t="s">
        <v>28</v>
      </c>
      <c r="D64" t="s">
        <v>28</v>
      </c>
      <c r="E64" t="s">
        <v>70</v>
      </c>
      <c r="F64" s="16">
        <v>98.96</v>
      </c>
      <c r="G64">
        <v>26.9</v>
      </c>
      <c r="H64">
        <v>20</v>
      </c>
    </row>
    <row r="65" spans="1:8" x14ac:dyDescent="0.25">
      <c r="A65" t="s">
        <v>86</v>
      </c>
      <c r="B65" s="3" t="s">
        <v>12</v>
      </c>
      <c r="C65" t="s">
        <v>28</v>
      </c>
      <c r="D65" t="s">
        <v>28</v>
      </c>
      <c r="E65" t="s">
        <v>68</v>
      </c>
      <c r="F65" s="16">
        <v>106.29</v>
      </c>
      <c r="G65">
        <v>26.5</v>
      </c>
      <c r="H65">
        <v>20</v>
      </c>
    </row>
    <row r="66" spans="1:8" x14ac:dyDescent="0.25">
      <c r="A66" t="s">
        <v>93</v>
      </c>
      <c r="B66" s="3" t="s">
        <v>19</v>
      </c>
      <c r="C66" t="s">
        <v>88</v>
      </c>
      <c r="D66" t="s">
        <v>88</v>
      </c>
      <c r="E66" s="3" t="s">
        <v>68</v>
      </c>
      <c r="F66" s="16">
        <v>133.88999999999999</v>
      </c>
      <c r="G66">
        <v>28.3</v>
      </c>
      <c r="H66">
        <v>20</v>
      </c>
    </row>
    <row r="67" spans="1:8" x14ac:dyDescent="0.25">
      <c r="A67" t="s">
        <v>94</v>
      </c>
      <c r="B67" s="3" t="s">
        <v>19</v>
      </c>
      <c r="C67" t="s">
        <v>88</v>
      </c>
      <c r="D67" t="s">
        <v>88</v>
      </c>
      <c r="E67" s="3" t="s">
        <v>70</v>
      </c>
      <c r="F67" s="16">
        <v>132.9</v>
      </c>
      <c r="G67">
        <v>28.8</v>
      </c>
      <c r="H67">
        <v>20</v>
      </c>
    </row>
    <row r="68" spans="1:8" x14ac:dyDescent="0.25">
      <c r="A68" t="s">
        <v>95</v>
      </c>
      <c r="B68" s="3" t="s">
        <v>19</v>
      </c>
      <c r="C68" t="s">
        <v>88</v>
      </c>
      <c r="D68" t="s">
        <v>88</v>
      </c>
      <c r="E68" s="3" t="s">
        <v>70</v>
      </c>
      <c r="F68" s="16">
        <v>122.22</v>
      </c>
      <c r="G68">
        <v>27.6</v>
      </c>
      <c r="H68">
        <v>20</v>
      </c>
    </row>
    <row r="69" spans="1:8" x14ac:dyDescent="0.25">
      <c r="A69" t="s">
        <v>96</v>
      </c>
      <c r="B69" s="3" t="s">
        <v>10</v>
      </c>
      <c r="C69" t="s">
        <v>88</v>
      </c>
      <c r="D69" t="s">
        <v>88</v>
      </c>
      <c r="E69" s="3" t="s">
        <v>68</v>
      </c>
      <c r="F69" s="16">
        <v>111.68</v>
      </c>
      <c r="G69">
        <v>28.2</v>
      </c>
      <c r="H69">
        <v>20</v>
      </c>
    </row>
    <row r="70" spans="1:8" x14ac:dyDescent="0.25">
      <c r="A70" t="s">
        <v>98</v>
      </c>
      <c r="B70" s="3" t="s">
        <v>16</v>
      </c>
      <c r="C70" t="s">
        <v>88</v>
      </c>
      <c r="D70" t="s">
        <v>88</v>
      </c>
      <c r="E70" s="3" t="s">
        <v>70</v>
      </c>
      <c r="F70" s="16">
        <v>91.4</v>
      </c>
      <c r="G70">
        <v>25.9</v>
      </c>
      <c r="H70">
        <v>20</v>
      </c>
    </row>
    <row r="71" spans="1:8" x14ac:dyDescent="0.25">
      <c r="A71" t="s">
        <v>99</v>
      </c>
      <c r="B71" s="3" t="s">
        <v>10</v>
      </c>
      <c r="C71" t="s">
        <v>88</v>
      </c>
      <c r="D71" t="s">
        <v>88</v>
      </c>
      <c r="E71" s="3" t="s">
        <v>70</v>
      </c>
      <c r="F71" s="16">
        <v>103.61</v>
      </c>
      <c r="G71">
        <v>26.9</v>
      </c>
      <c r="H71">
        <v>20</v>
      </c>
    </row>
    <row r="72" spans="1:8" x14ac:dyDescent="0.25">
      <c r="A72" t="s">
        <v>66</v>
      </c>
      <c r="B72" t="s">
        <v>6</v>
      </c>
      <c r="C72" t="s">
        <v>28</v>
      </c>
      <c r="D72" t="s">
        <v>28</v>
      </c>
      <c r="E72" t="s">
        <v>68</v>
      </c>
      <c r="F72" s="16">
        <v>124.63</v>
      </c>
      <c r="G72">
        <v>27.6</v>
      </c>
      <c r="H72">
        <v>30</v>
      </c>
    </row>
    <row r="73" spans="1:8" x14ac:dyDescent="0.25">
      <c r="A73" t="s">
        <v>69</v>
      </c>
      <c r="B73" t="s">
        <v>6</v>
      </c>
      <c r="C73" t="s">
        <v>28</v>
      </c>
      <c r="D73" t="s">
        <v>28</v>
      </c>
      <c r="E73" t="s">
        <v>70</v>
      </c>
      <c r="F73" s="16">
        <v>106.23</v>
      </c>
      <c r="G73">
        <v>27.1</v>
      </c>
      <c r="H73">
        <v>30</v>
      </c>
    </row>
    <row r="74" spans="1:8" x14ac:dyDescent="0.25">
      <c r="A74" t="s">
        <v>73</v>
      </c>
      <c r="B74" t="s">
        <v>15</v>
      </c>
      <c r="C74" t="s">
        <v>28</v>
      </c>
      <c r="D74" t="s">
        <v>28</v>
      </c>
      <c r="E74" t="s">
        <v>68</v>
      </c>
      <c r="F74" s="16">
        <v>129.63999999999999</v>
      </c>
      <c r="G74">
        <v>29.3</v>
      </c>
      <c r="H74">
        <v>30</v>
      </c>
    </row>
    <row r="75" spans="1:8" x14ac:dyDescent="0.25">
      <c r="A75" t="s">
        <v>74</v>
      </c>
      <c r="B75" t="s">
        <v>15</v>
      </c>
      <c r="C75" t="s">
        <v>28</v>
      </c>
      <c r="D75" t="s">
        <v>28</v>
      </c>
      <c r="E75" t="s">
        <v>68</v>
      </c>
      <c r="F75" s="16">
        <v>138.52000000000001</v>
      </c>
      <c r="G75">
        <v>29.7</v>
      </c>
      <c r="H75">
        <v>30</v>
      </c>
    </row>
    <row r="76" spans="1:8" x14ac:dyDescent="0.25">
      <c r="A76" t="s">
        <v>75</v>
      </c>
      <c r="B76" t="s">
        <v>15</v>
      </c>
      <c r="C76" t="s">
        <v>28</v>
      </c>
      <c r="D76" t="s">
        <v>28</v>
      </c>
      <c r="E76" t="s">
        <v>70</v>
      </c>
      <c r="F76" s="16">
        <v>133.63</v>
      </c>
      <c r="G76">
        <v>29.3</v>
      </c>
      <c r="H76">
        <v>30</v>
      </c>
    </row>
    <row r="77" spans="1:8" x14ac:dyDescent="0.25">
      <c r="A77" t="s">
        <v>76</v>
      </c>
      <c r="B77" t="s">
        <v>15</v>
      </c>
      <c r="C77" t="s">
        <v>28</v>
      </c>
      <c r="D77" t="s">
        <v>28</v>
      </c>
      <c r="E77" t="s">
        <v>68</v>
      </c>
      <c r="F77" s="16">
        <v>127.64</v>
      </c>
      <c r="G77">
        <v>28.6</v>
      </c>
      <c r="H77">
        <v>30</v>
      </c>
    </row>
    <row r="78" spans="1:8" x14ac:dyDescent="0.25">
      <c r="A78" s="3" t="s">
        <v>77</v>
      </c>
      <c r="B78" s="3" t="s">
        <v>8</v>
      </c>
      <c r="C78" s="3" t="s">
        <v>28</v>
      </c>
      <c r="D78" s="3" t="s">
        <v>28</v>
      </c>
      <c r="E78" s="3" t="s">
        <v>70</v>
      </c>
      <c r="F78" s="17">
        <v>133.33000000000001</v>
      </c>
      <c r="G78" s="3">
        <v>28.5</v>
      </c>
      <c r="H78">
        <v>30</v>
      </c>
    </row>
    <row r="79" spans="1:8" x14ac:dyDescent="0.25">
      <c r="A79" s="3" t="s">
        <v>78</v>
      </c>
      <c r="B79" s="3" t="s">
        <v>8</v>
      </c>
      <c r="C79" s="3" t="s">
        <v>28</v>
      </c>
      <c r="D79" s="3" t="s">
        <v>28</v>
      </c>
      <c r="E79" s="3" t="s">
        <v>70</v>
      </c>
      <c r="F79" s="17">
        <v>122.54</v>
      </c>
      <c r="G79" s="3">
        <v>28.7</v>
      </c>
      <c r="H79">
        <v>30</v>
      </c>
    </row>
    <row r="80" spans="1:8" x14ac:dyDescent="0.25">
      <c r="A80" s="3" t="s">
        <v>79</v>
      </c>
      <c r="B80" s="3" t="s">
        <v>18</v>
      </c>
      <c r="C80" s="3" t="s">
        <v>28</v>
      </c>
      <c r="D80" s="3" t="s">
        <v>28</v>
      </c>
      <c r="E80" s="3" t="s">
        <v>70</v>
      </c>
      <c r="F80" s="17">
        <v>124.9</v>
      </c>
      <c r="G80" s="3">
        <v>28.3</v>
      </c>
      <c r="H80">
        <v>30</v>
      </c>
    </row>
    <row r="81" spans="1:8" x14ac:dyDescent="0.25">
      <c r="A81" s="3" t="s">
        <v>87</v>
      </c>
      <c r="B81" s="3" t="s">
        <v>13</v>
      </c>
      <c r="C81" s="3" t="s">
        <v>88</v>
      </c>
      <c r="D81" s="3" t="s">
        <v>88</v>
      </c>
      <c r="E81" s="3" t="s">
        <v>68</v>
      </c>
      <c r="F81" s="17">
        <v>115.4</v>
      </c>
      <c r="G81" s="3">
        <v>27.3</v>
      </c>
      <c r="H81">
        <v>30</v>
      </c>
    </row>
    <row r="82" spans="1:8" x14ac:dyDescent="0.25">
      <c r="A82" s="3" t="s">
        <v>89</v>
      </c>
      <c r="B82" s="3" t="s">
        <v>13</v>
      </c>
      <c r="C82" s="3" t="s">
        <v>88</v>
      </c>
      <c r="D82" s="3" t="s">
        <v>88</v>
      </c>
      <c r="E82" s="3" t="s">
        <v>68</v>
      </c>
      <c r="F82" s="17">
        <v>109.06</v>
      </c>
      <c r="G82" s="3">
        <v>27.5</v>
      </c>
      <c r="H82">
        <v>30</v>
      </c>
    </row>
    <row r="83" spans="1:8" x14ac:dyDescent="0.25">
      <c r="A83" s="3" t="s">
        <v>80</v>
      </c>
      <c r="B83" s="3" t="s">
        <v>18</v>
      </c>
      <c r="C83" s="3" t="s">
        <v>28</v>
      </c>
      <c r="D83" s="3" t="s">
        <v>28</v>
      </c>
      <c r="E83" s="3" t="s">
        <v>70</v>
      </c>
      <c r="F83" s="17">
        <v>124.32</v>
      </c>
      <c r="G83" s="3">
        <v>28</v>
      </c>
      <c r="H83">
        <v>30</v>
      </c>
    </row>
    <row r="84" spans="1:8" x14ac:dyDescent="0.25">
      <c r="A84" s="3" t="s">
        <v>90</v>
      </c>
      <c r="B84" s="3" t="s">
        <v>11</v>
      </c>
      <c r="C84" s="3" t="s">
        <v>88</v>
      </c>
      <c r="D84" s="3" t="s">
        <v>88</v>
      </c>
      <c r="E84" s="3" t="s">
        <v>68</v>
      </c>
      <c r="F84" s="17">
        <v>84.06</v>
      </c>
      <c r="G84" s="3">
        <v>24.4</v>
      </c>
      <c r="H84">
        <v>30</v>
      </c>
    </row>
    <row r="85" spans="1:8" x14ac:dyDescent="0.25">
      <c r="A85" s="3" t="s">
        <v>91</v>
      </c>
      <c r="B85" s="3" t="s">
        <v>11</v>
      </c>
      <c r="C85" s="3" t="s">
        <v>88</v>
      </c>
      <c r="D85" s="3" t="s">
        <v>88</v>
      </c>
      <c r="E85" s="3" t="s">
        <v>68</v>
      </c>
      <c r="F85" s="17">
        <v>76.959999999999994</v>
      </c>
      <c r="G85" s="3">
        <v>24</v>
      </c>
      <c r="H85">
        <v>30</v>
      </c>
    </row>
    <row r="86" spans="1:8" x14ac:dyDescent="0.25">
      <c r="A86" s="3" t="s">
        <v>81</v>
      </c>
      <c r="B86" s="3" t="s">
        <v>5</v>
      </c>
      <c r="C86" s="3" t="s">
        <v>28</v>
      </c>
      <c r="D86" s="3" t="s">
        <v>28</v>
      </c>
      <c r="E86" s="3" t="s">
        <v>70</v>
      </c>
      <c r="F86" s="17">
        <v>110.55</v>
      </c>
      <c r="G86" s="3">
        <v>27.6</v>
      </c>
      <c r="H86">
        <v>30</v>
      </c>
    </row>
    <row r="87" spans="1:8" x14ac:dyDescent="0.25">
      <c r="A87" s="3" t="s">
        <v>82</v>
      </c>
      <c r="B87" s="3" t="s">
        <v>5</v>
      </c>
      <c r="C87" s="3" t="s">
        <v>28</v>
      </c>
      <c r="D87" s="3" t="s">
        <v>28</v>
      </c>
      <c r="E87" s="3" t="s">
        <v>68</v>
      </c>
      <c r="F87" s="17">
        <v>114.11</v>
      </c>
      <c r="G87" s="3">
        <v>28.2</v>
      </c>
      <c r="H87">
        <v>30</v>
      </c>
    </row>
    <row r="88" spans="1:8" x14ac:dyDescent="0.25">
      <c r="A88" s="3" t="s">
        <v>83</v>
      </c>
      <c r="B88" s="3" t="s">
        <v>5</v>
      </c>
      <c r="C88" s="3" t="s">
        <v>28</v>
      </c>
      <c r="D88" s="3" t="s">
        <v>28</v>
      </c>
      <c r="E88" s="3" t="s">
        <v>70</v>
      </c>
      <c r="F88" s="17">
        <v>111.25</v>
      </c>
      <c r="G88" s="3">
        <v>28</v>
      </c>
      <c r="H88">
        <v>30</v>
      </c>
    </row>
    <row r="89" spans="1:8" x14ac:dyDescent="0.25">
      <c r="A89" s="3" t="s">
        <v>84</v>
      </c>
      <c r="B89" s="3" t="s">
        <v>12</v>
      </c>
      <c r="C89" s="3" t="s">
        <v>28</v>
      </c>
      <c r="D89" s="3" t="s">
        <v>28</v>
      </c>
      <c r="E89" s="3" t="s">
        <v>68</v>
      </c>
      <c r="F89" s="17">
        <v>99.94</v>
      </c>
      <c r="G89" s="3">
        <v>26.6</v>
      </c>
      <c r="H89">
        <v>30</v>
      </c>
    </row>
    <row r="90" spans="1:8" x14ac:dyDescent="0.25">
      <c r="A90" s="3" t="s">
        <v>85</v>
      </c>
      <c r="B90" s="3" t="s">
        <v>12</v>
      </c>
      <c r="C90" s="3" t="s">
        <v>28</v>
      </c>
      <c r="D90" s="3" t="s">
        <v>28</v>
      </c>
      <c r="E90" s="3" t="s">
        <v>70</v>
      </c>
      <c r="F90" s="17">
        <v>97.87</v>
      </c>
      <c r="G90" s="3">
        <v>26.6</v>
      </c>
      <c r="H90">
        <v>30</v>
      </c>
    </row>
    <row r="91" spans="1:8" x14ac:dyDescent="0.25">
      <c r="A91" s="3" t="s">
        <v>86</v>
      </c>
      <c r="B91" s="3" t="s">
        <v>12</v>
      </c>
      <c r="C91" s="3" t="s">
        <v>28</v>
      </c>
      <c r="D91" s="3" t="s">
        <v>28</v>
      </c>
      <c r="E91" s="3" t="s">
        <v>68</v>
      </c>
      <c r="F91" s="17">
        <v>106.18</v>
      </c>
      <c r="G91" s="3">
        <v>26.5</v>
      </c>
      <c r="H91">
        <v>30</v>
      </c>
    </row>
    <row r="92" spans="1:8" x14ac:dyDescent="0.25">
      <c r="A92" s="3" t="s">
        <v>93</v>
      </c>
      <c r="B92" s="3" t="s">
        <v>19</v>
      </c>
      <c r="C92" s="3" t="s">
        <v>88</v>
      </c>
      <c r="D92" s="3" t="s">
        <v>88</v>
      </c>
      <c r="E92" s="3" t="s">
        <v>68</v>
      </c>
      <c r="F92" s="17">
        <v>134.54</v>
      </c>
      <c r="G92" s="3">
        <v>28.5</v>
      </c>
      <c r="H92">
        <v>30</v>
      </c>
    </row>
    <row r="93" spans="1:8" x14ac:dyDescent="0.25">
      <c r="A93" s="3" t="s">
        <v>94</v>
      </c>
      <c r="B93" s="3" t="s">
        <v>19</v>
      </c>
      <c r="C93" s="3" t="s">
        <v>88</v>
      </c>
      <c r="D93" s="3" t="s">
        <v>88</v>
      </c>
      <c r="E93" s="3" t="s">
        <v>70</v>
      </c>
      <c r="F93" s="17">
        <v>131.01</v>
      </c>
      <c r="G93" s="3">
        <v>28.8</v>
      </c>
      <c r="H93">
        <v>30</v>
      </c>
    </row>
    <row r="94" spans="1:8" x14ac:dyDescent="0.25">
      <c r="A94" s="3" t="s">
        <v>95</v>
      </c>
      <c r="B94" s="3" t="s">
        <v>19</v>
      </c>
      <c r="C94" s="3" t="s">
        <v>88</v>
      </c>
      <c r="D94" s="3" t="s">
        <v>88</v>
      </c>
      <c r="E94" s="3" t="s">
        <v>70</v>
      </c>
      <c r="F94" s="17">
        <v>121.55</v>
      </c>
      <c r="G94" s="3">
        <v>27.8</v>
      </c>
      <c r="H94">
        <v>30</v>
      </c>
    </row>
    <row r="95" spans="1:8" x14ac:dyDescent="0.25">
      <c r="A95" s="3" t="s">
        <v>96</v>
      </c>
      <c r="B95" s="3" t="s">
        <v>10</v>
      </c>
      <c r="C95" s="3" t="s">
        <v>88</v>
      </c>
      <c r="D95" s="3" t="s">
        <v>88</v>
      </c>
      <c r="E95" s="3" t="s">
        <v>68</v>
      </c>
      <c r="F95" s="17">
        <v>110.66</v>
      </c>
      <c r="G95" s="3">
        <v>28.3</v>
      </c>
      <c r="H95">
        <v>30</v>
      </c>
    </row>
    <row r="96" spans="1:8" x14ac:dyDescent="0.25">
      <c r="A96" s="3" t="s">
        <v>98</v>
      </c>
      <c r="B96" s="3" t="s">
        <v>16</v>
      </c>
      <c r="C96" s="3" t="s">
        <v>88</v>
      </c>
      <c r="D96" s="3" t="s">
        <v>88</v>
      </c>
      <c r="E96" s="3" t="s">
        <v>70</v>
      </c>
      <c r="F96" s="17">
        <v>91.3</v>
      </c>
      <c r="G96" s="3">
        <v>26</v>
      </c>
      <c r="H96">
        <v>30</v>
      </c>
    </row>
    <row r="97" spans="1:8" x14ac:dyDescent="0.25">
      <c r="A97" s="3" t="s">
        <v>99</v>
      </c>
      <c r="B97" s="3" t="s">
        <v>10</v>
      </c>
      <c r="C97" s="3" t="s">
        <v>88</v>
      </c>
      <c r="D97" s="3" t="s">
        <v>88</v>
      </c>
      <c r="E97" s="3" t="s">
        <v>70</v>
      </c>
      <c r="F97" s="17">
        <v>103.89</v>
      </c>
      <c r="G97" s="3">
        <v>27</v>
      </c>
      <c r="H97">
        <v>30</v>
      </c>
    </row>
    <row r="98" spans="1:8" x14ac:dyDescent="0.25">
      <c r="A98" s="3"/>
      <c r="B98" s="3"/>
      <c r="C98" s="3"/>
      <c r="D98" s="3"/>
      <c r="E98" s="3"/>
      <c r="F98" s="17"/>
      <c r="G98" s="3"/>
    </row>
    <row r="99" spans="1:8" x14ac:dyDescent="0.25">
      <c r="A99" s="3"/>
      <c r="B99" s="3"/>
      <c r="C99" s="3"/>
      <c r="D99" s="3"/>
      <c r="E99" s="3"/>
      <c r="F99" s="17"/>
      <c r="G99" s="3"/>
    </row>
    <row r="100" spans="1:8" x14ac:dyDescent="0.25">
      <c r="A100" s="3"/>
      <c r="B100" s="3"/>
      <c r="C100" s="3"/>
      <c r="D100" s="3"/>
      <c r="E100" s="3"/>
      <c r="F100" s="17"/>
      <c r="G100" s="3"/>
    </row>
    <row r="101" spans="1:8" x14ac:dyDescent="0.25">
      <c r="A101" s="3"/>
      <c r="B101" s="3"/>
      <c r="C101" s="3"/>
      <c r="D101" s="3"/>
      <c r="E101" s="3"/>
      <c r="F101" s="17"/>
      <c r="G101" s="3"/>
    </row>
    <row r="102" spans="1:8" x14ac:dyDescent="0.25">
      <c r="A102" s="3"/>
      <c r="B102" s="3"/>
      <c r="C102" s="3"/>
      <c r="D102" s="3"/>
      <c r="E102" s="3"/>
      <c r="F102" s="17"/>
      <c r="G102" s="3"/>
    </row>
    <row r="103" spans="1:8" x14ac:dyDescent="0.25">
      <c r="A103" s="3"/>
      <c r="B103" s="3"/>
      <c r="C103" s="3"/>
      <c r="D103" s="3"/>
      <c r="E103" s="3"/>
      <c r="F103" s="17"/>
      <c r="G103" s="3"/>
    </row>
    <row r="104" spans="1:8" x14ac:dyDescent="0.25">
      <c r="A104" s="3"/>
      <c r="B104" s="3"/>
      <c r="C104" s="3"/>
      <c r="D104" s="3"/>
      <c r="E104" s="3"/>
      <c r="F104" s="17"/>
      <c r="G104" s="3"/>
    </row>
    <row r="105" spans="1:8" x14ac:dyDescent="0.25">
      <c r="A105" s="3"/>
      <c r="B105" s="3"/>
      <c r="C105" s="3"/>
      <c r="D105" s="3"/>
      <c r="E105" s="3"/>
      <c r="F105" s="17"/>
      <c r="G105" s="3"/>
    </row>
    <row r="106" spans="1:8" x14ac:dyDescent="0.25">
      <c r="A106" s="3"/>
      <c r="B106" s="3"/>
      <c r="C106" s="3"/>
      <c r="D106" s="3"/>
      <c r="E106" s="3"/>
      <c r="F106" s="17"/>
      <c r="G106" s="3"/>
    </row>
    <row r="107" spans="1:8" x14ac:dyDescent="0.25">
      <c r="A107" s="3"/>
      <c r="B107" s="3"/>
      <c r="C107" s="3"/>
      <c r="D107" s="3"/>
      <c r="E107" s="3"/>
      <c r="F107" s="17"/>
      <c r="G107" s="3"/>
    </row>
    <row r="108" spans="1:8" x14ac:dyDescent="0.25">
      <c r="A108" s="3"/>
      <c r="B108" s="3"/>
      <c r="C108" s="3"/>
      <c r="D108" s="3"/>
      <c r="E108" s="3"/>
      <c r="F108" s="17"/>
      <c r="G108" s="3"/>
    </row>
    <row r="109" spans="1:8" x14ac:dyDescent="0.25">
      <c r="A109" s="3"/>
      <c r="B109" s="3"/>
      <c r="C109" s="3"/>
      <c r="D109" s="3"/>
      <c r="E109" s="3"/>
      <c r="F109" s="17"/>
      <c r="G109" s="3"/>
    </row>
    <row r="110" spans="1:8" x14ac:dyDescent="0.25">
      <c r="A110" s="3"/>
      <c r="B110" s="3"/>
      <c r="C110" s="3"/>
      <c r="D110" s="3"/>
      <c r="E110" s="3"/>
      <c r="F110" s="17"/>
      <c r="G110" s="3"/>
    </row>
    <row r="111" spans="1:8" x14ac:dyDescent="0.25">
      <c r="A111" s="3"/>
      <c r="B111" s="3"/>
      <c r="C111" s="3"/>
      <c r="D111" s="3"/>
      <c r="E111" s="3"/>
      <c r="F111" s="17"/>
      <c r="G111" s="3"/>
    </row>
    <row r="112" spans="1:8" x14ac:dyDescent="0.25">
      <c r="A112" s="3"/>
      <c r="B112" s="3"/>
      <c r="C112" s="3"/>
      <c r="D112" s="3"/>
      <c r="E112" s="3"/>
      <c r="F112" s="17"/>
      <c r="G112" s="3"/>
    </row>
    <row r="113" spans="1:7" x14ac:dyDescent="0.25">
      <c r="A113" s="3"/>
      <c r="B113" s="3"/>
      <c r="C113" s="3"/>
      <c r="D113" s="3"/>
      <c r="E113" s="3"/>
      <c r="F113" s="17"/>
      <c r="G113" s="3"/>
    </row>
    <row r="114" spans="1:7" x14ac:dyDescent="0.25">
      <c r="A114" s="3"/>
      <c r="B114" s="3"/>
      <c r="C114" s="3"/>
      <c r="D114" s="3"/>
      <c r="E114" s="3"/>
      <c r="F114" s="17"/>
      <c r="G114" s="3"/>
    </row>
    <row r="115" spans="1:7" x14ac:dyDescent="0.25">
      <c r="A115" s="3"/>
      <c r="B115" s="3"/>
      <c r="C115" s="3"/>
      <c r="D115" s="3"/>
      <c r="E115" s="3"/>
      <c r="F115" s="17"/>
      <c r="G11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workbookViewId="0">
      <pane ySplit="1" topLeftCell="A86" activePane="bottomLeft" state="frozen"/>
      <selection pane="bottomLeft" activeCell="J10" sqref="J10"/>
    </sheetView>
  </sheetViews>
  <sheetFormatPr defaultRowHeight="15" x14ac:dyDescent="0.25"/>
  <cols>
    <col min="1" max="11" width="9.140625" style="3"/>
    <col min="12" max="12" width="10.42578125" style="3" bestFit="1" customWidth="1"/>
    <col min="13" max="13" width="5.42578125" style="3" customWidth="1"/>
    <col min="14" max="16384" width="9.140625" style="3"/>
  </cols>
  <sheetData>
    <row r="1" spans="1:13" ht="45" x14ac:dyDescent="0.25">
      <c r="A1" s="14" t="s">
        <v>0</v>
      </c>
      <c r="B1" s="14" t="s">
        <v>110</v>
      </c>
      <c r="C1" s="14" t="s">
        <v>117</v>
      </c>
      <c r="D1" s="14" t="s">
        <v>118</v>
      </c>
      <c r="E1" s="14" t="s">
        <v>119</v>
      </c>
      <c r="F1" s="14" t="s">
        <v>109</v>
      </c>
      <c r="G1" s="14" t="s">
        <v>120</v>
      </c>
      <c r="H1" s="14" t="s">
        <v>116</v>
      </c>
      <c r="I1" s="14" t="s">
        <v>115</v>
      </c>
      <c r="J1" s="14" t="s">
        <v>121</v>
      </c>
      <c r="K1" s="14" t="s">
        <v>20</v>
      </c>
      <c r="L1" s="14" t="s">
        <v>3</v>
      </c>
      <c r="M1" s="14" t="s">
        <v>64</v>
      </c>
    </row>
    <row r="2" spans="1:13" x14ac:dyDescent="0.25">
      <c r="A2" s="3" t="s">
        <v>66</v>
      </c>
      <c r="B2" s="3">
        <v>0</v>
      </c>
      <c r="C2" s="3">
        <v>38</v>
      </c>
      <c r="D2" s="3">
        <v>15</v>
      </c>
      <c r="E2" s="3">
        <v>14</v>
      </c>
      <c r="F2" s="3">
        <f>(D2*2)*C2*0.45*E2/1000</f>
        <v>7.1820000000000004</v>
      </c>
      <c r="G2" s="3">
        <v>1</v>
      </c>
      <c r="H2" s="3">
        <v>1</v>
      </c>
      <c r="I2" s="3">
        <f>ASIN(H2)</f>
        <v>1.5707963267948966</v>
      </c>
      <c r="J2" s="3">
        <f t="shared" ref="J2:J33" si="0">G2*100</f>
        <v>100</v>
      </c>
      <c r="K2" s="3" t="s">
        <v>6</v>
      </c>
      <c r="L2" s="3" t="s">
        <v>28</v>
      </c>
      <c r="M2" s="3" t="s">
        <v>68</v>
      </c>
    </row>
    <row r="3" spans="1:13" x14ac:dyDescent="0.25">
      <c r="A3" s="3" t="s">
        <v>69</v>
      </c>
      <c r="B3" s="3">
        <v>0</v>
      </c>
      <c r="C3" s="3">
        <v>32</v>
      </c>
      <c r="D3" s="3">
        <v>14</v>
      </c>
      <c r="E3" s="3">
        <v>14</v>
      </c>
      <c r="F3" s="3">
        <f t="shared" ref="F3:F20" si="1">(D3*2)*C3*0.45*E3/1000</f>
        <v>5.6448</v>
      </c>
      <c r="G3" s="3">
        <v>1</v>
      </c>
      <c r="H3" s="3">
        <v>1</v>
      </c>
      <c r="I3" s="3">
        <f t="shared" ref="I3:I28" si="2">ASIN(H3)</f>
        <v>1.5707963267948966</v>
      </c>
      <c r="J3" s="3">
        <f t="shared" si="0"/>
        <v>100</v>
      </c>
      <c r="K3" s="3" t="s">
        <v>6</v>
      </c>
      <c r="L3" s="3" t="s">
        <v>28</v>
      </c>
      <c r="M3" s="3" t="s">
        <v>70</v>
      </c>
    </row>
    <row r="4" spans="1:13" x14ac:dyDescent="0.25">
      <c r="A4" s="3" t="s">
        <v>73</v>
      </c>
      <c r="B4" s="3">
        <v>0</v>
      </c>
      <c r="C4" s="3">
        <v>31</v>
      </c>
      <c r="D4" s="3">
        <v>15</v>
      </c>
      <c r="E4" s="3">
        <v>14</v>
      </c>
      <c r="F4" s="3">
        <f t="shared" si="1"/>
        <v>5.859</v>
      </c>
      <c r="G4" s="3">
        <v>1</v>
      </c>
      <c r="H4" s="3">
        <v>1</v>
      </c>
      <c r="I4" s="3">
        <f t="shared" si="2"/>
        <v>1.5707963267948966</v>
      </c>
      <c r="J4" s="3">
        <f t="shared" si="0"/>
        <v>100</v>
      </c>
      <c r="K4" s="3" t="s">
        <v>15</v>
      </c>
      <c r="L4" s="3" t="s">
        <v>28</v>
      </c>
      <c r="M4" s="3" t="s">
        <v>68</v>
      </c>
    </row>
    <row r="5" spans="1:13" x14ac:dyDescent="0.25">
      <c r="A5" s="3" t="s">
        <v>74</v>
      </c>
      <c r="B5" s="3">
        <v>0</v>
      </c>
      <c r="C5" s="3">
        <v>38</v>
      </c>
      <c r="D5" s="3">
        <v>16</v>
      </c>
      <c r="E5" s="3">
        <v>17</v>
      </c>
      <c r="F5" s="3">
        <f t="shared" si="1"/>
        <v>9.3024000000000022</v>
      </c>
      <c r="G5" s="3">
        <v>1</v>
      </c>
      <c r="H5" s="3">
        <v>1</v>
      </c>
      <c r="I5" s="3">
        <f t="shared" si="2"/>
        <v>1.5707963267948966</v>
      </c>
      <c r="J5" s="3">
        <f t="shared" si="0"/>
        <v>100</v>
      </c>
      <c r="K5" s="3" t="s">
        <v>15</v>
      </c>
      <c r="L5" s="3" t="s">
        <v>28</v>
      </c>
      <c r="M5" s="3" t="s">
        <v>68</v>
      </c>
    </row>
    <row r="6" spans="1:13" x14ac:dyDescent="0.25">
      <c r="A6" s="3" t="s">
        <v>75</v>
      </c>
      <c r="B6" s="3">
        <v>0</v>
      </c>
      <c r="C6" s="3">
        <v>34</v>
      </c>
      <c r="D6" s="3">
        <v>15</v>
      </c>
      <c r="E6" s="3">
        <v>14</v>
      </c>
      <c r="F6" s="3">
        <f t="shared" si="1"/>
        <v>6.4260000000000002</v>
      </c>
      <c r="G6" s="3">
        <v>1</v>
      </c>
      <c r="H6" s="3">
        <v>1</v>
      </c>
      <c r="I6" s="3">
        <f t="shared" si="2"/>
        <v>1.5707963267948966</v>
      </c>
      <c r="J6" s="3">
        <f t="shared" si="0"/>
        <v>100</v>
      </c>
      <c r="K6" s="3" t="s">
        <v>15</v>
      </c>
      <c r="L6" s="3" t="s">
        <v>28</v>
      </c>
      <c r="M6" s="3" t="s">
        <v>70</v>
      </c>
    </row>
    <row r="7" spans="1:13" x14ac:dyDescent="0.25">
      <c r="A7" s="3" t="s">
        <v>76</v>
      </c>
      <c r="B7" s="3">
        <v>0</v>
      </c>
      <c r="C7" s="3">
        <v>34</v>
      </c>
      <c r="D7" s="3">
        <v>13</v>
      </c>
      <c r="E7" s="3">
        <v>14</v>
      </c>
      <c r="F7" s="3">
        <f t="shared" si="1"/>
        <v>5.5691999999999995</v>
      </c>
      <c r="G7" s="3">
        <v>1</v>
      </c>
      <c r="H7" s="3">
        <v>1</v>
      </c>
      <c r="I7" s="3">
        <f t="shared" si="2"/>
        <v>1.5707963267948966</v>
      </c>
      <c r="J7" s="3">
        <f t="shared" si="0"/>
        <v>100</v>
      </c>
      <c r="K7" s="3" t="s">
        <v>15</v>
      </c>
      <c r="L7" s="3" t="s">
        <v>28</v>
      </c>
      <c r="M7" s="3" t="s">
        <v>68</v>
      </c>
    </row>
    <row r="8" spans="1:13" x14ac:dyDescent="0.25">
      <c r="A8" s="3" t="s">
        <v>77</v>
      </c>
      <c r="B8" s="3">
        <v>0</v>
      </c>
      <c r="C8" s="3">
        <v>35</v>
      </c>
      <c r="D8" s="3">
        <v>15</v>
      </c>
      <c r="E8" s="3">
        <v>15</v>
      </c>
      <c r="F8" s="3">
        <f t="shared" si="1"/>
        <v>7.0875000000000004</v>
      </c>
      <c r="G8" s="3">
        <v>1</v>
      </c>
      <c r="H8" s="3">
        <v>1</v>
      </c>
      <c r="I8" s="3">
        <f t="shared" si="2"/>
        <v>1.5707963267948966</v>
      </c>
      <c r="J8" s="3">
        <f t="shared" si="0"/>
        <v>100</v>
      </c>
      <c r="K8" s="3" t="s">
        <v>8</v>
      </c>
      <c r="L8" s="3" t="s">
        <v>28</v>
      </c>
      <c r="M8" s="3" t="s">
        <v>70</v>
      </c>
    </row>
    <row r="9" spans="1:13" x14ac:dyDescent="0.25">
      <c r="A9" s="3" t="s">
        <v>78</v>
      </c>
      <c r="B9" s="3">
        <v>0</v>
      </c>
      <c r="C9" s="3">
        <v>34</v>
      </c>
      <c r="D9" s="3">
        <v>13</v>
      </c>
      <c r="E9" s="3">
        <v>14</v>
      </c>
      <c r="F9" s="3">
        <f t="shared" si="1"/>
        <v>5.5691999999999995</v>
      </c>
      <c r="G9" s="3">
        <v>1</v>
      </c>
      <c r="H9" s="3">
        <v>1</v>
      </c>
      <c r="I9" s="3">
        <f t="shared" si="2"/>
        <v>1.5707963267948966</v>
      </c>
      <c r="J9" s="3">
        <f t="shared" si="0"/>
        <v>100</v>
      </c>
      <c r="K9" s="3" t="s">
        <v>8</v>
      </c>
      <c r="L9" s="3" t="s">
        <v>28</v>
      </c>
      <c r="M9" s="3" t="s">
        <v>70</v>
      </c>
    </row>
    <row r="10" spans="1:13" x14ac:dyDescent="0.25">
      <c r="A10" s="3" t="s">
        <v>79</v>
      </c>
      <c r="B10" s="3">
        <v>0</v>
      </c>
      <c r="C10" s="3">
        <v>31</v>
      </c>
      <c r="D10" s="3">
        <v>16</v>
      </c>
      <c r="E10" s="3">
        <v>13</v>
      </c>
      <c r="F10" s="3">
        <f t="shared" si="1"/>
        <v>5.8032000000000004</v>
      </c>
      <c r="G10" s="3">
        <v>1</v>
      </c>
      <c r="H10" s="3">
        <v>1</v>
      </c>
      <c r="I10" s="3">
        <f t="shared" si="2"/>
        <v>1.5707963267948966</v>
      </c>
      <c r="J10" s="3">
        <f t="shared" si="0"/>
        <v>100</v>
      </c>
      <c r="K10" s="3" t="s">
        <v>18</v>
      </c>
      <c r="L10" s="3" t="s">
        <v>28</v>
      </c>
      <c r="M10" s="3" t="s">
        <v>70</v>
      </c>
    </row>
    <row r="11" spans="1:13" x14ac:dyDescent="0.25">
      <c r="A11" s="3" t="s">
        <v>87</v>
      </c>
      <c r="B11" s="3">
        <v>0</v>
      </c>
      <c r="C11" s="3">
        <v>33</v>
      </c>
      <c r="D11" s="3">
        <v>15</v>
      </c>
      <c r="E11" s="3">
        <v>13</v>
      </c>
      <c r="F11" s="3">
        <f t="shared" si="1"/>
        <v>5.7915000000000001</v>
      </c>
      <c r="G11" s="3">
        <v>1</v>
      </c>
      <c r="H11" s="3">
        <v>1</v>
      </c>
      <c r="I11" s="3">
        <f t="shared" si="2"/>
        <v>1.5707963267948966</v>
      </c>
      <c r="J11" s="3">
        <f t="shared" si="0"/>
        <v>100</v>
      </c>
      <c r="K11" s="3" t="s">
        <v>13</v>
      </c>
      <c r="L11" s="3" t="s">
        <v>88</v>
      </c>
      <c r="M11" s="3" t="s">
        <v>68</v>
      </c>
    </row>
    <row r="12" spans="1:13" x14ac:dyDescent="0.25">
      <c r="A12" s="3" t="s">
        <v>89</v>
      </c>
      <c r="B12" s="3">
        <v>0</v>
      </c>
      <c r="C12" s="3">
        <v>35</v>
      </c>
      <c r="D12" s="3">
        <v>15</v>
      </c>
      <c r="E12" s="3">
        <v>14</v>
      </c>
      <c r="F12" s="3">
        <f t="shared" si="1"/>
        <v>6.6150000000000002</v>
      </c>
      <c r="G12" s="3">
        <v>1</v>
      </c>
      <c r="H12" s="3">
        <v>1</v>
      </c>
      <c r="I12" s="3">
        <f t="shared" si="2"/>
        <v>1.5707963267948966</v>
      </c>
      <c r="J12" s="3">
        <f t="shared" si="0"/>
        <v>100</v>
      </c>
      <c r="K12" s="3" t="s">
        <v>13</v>
      </c>
      <c r="L12" s="3" t="s">
        <v>88</v>
      </c>
      <c r="M12" s="3" t="s">
        <v>68</v>
      </c>
    </row>
    <row r="13" spans="1:13" x14ac:dyDescent="0.25">
      <c r="A13" s="3" t="s">
        <v>80</v>
      </c>
      <c r="B13" s="3">
        <v>0</v>
      </c>
      <c r="C13" s="3">
        <v>31</v>
      </c>
      <c r="D13" s="3">
        <v>14</v>
      </c>
      <c r="E13" s="3">
        <v>13</v>
      </c>
      <c r="F13" s="3">
        <f t="shared" si="1"/>
        <v>5.0777999999999999</v>
      </c>
      <c r="G13" s="3">
        <v>1</v>
      </c>
      <c r="H13" s="3">
        <v>1</v>
      </c>
      <c r="I13" s="3">
        <f t="shared" si="2"/>
        <v>1.5707963267948966</v>
      </c>
      <c r="J13" s="3">
        <f t="shared" si="0"/>
        <v>100</v>
      </c>
      <c r="K13" s="3" t="s">
        <v>18</v>
      </c>
      <c r="L13" s="3" t="s">
        <v>28</v>
      </c>
      <c r="M13" s="3" t="s">
        <v>70</v>
      </c>
    </row>
    <row r="14" spans="1:13" x14ac:dyDescent="0.25">
      <c r="A14" s="3" t="s">
        <v>90</v>
      </c>
      <c r="B14" s="3">
        <v>0</v>
      </c>
      <c r="C14" s="3">
        <v>28</v>
      </c>
      <c r="D14" s="3">
        <v>12</v>
      </c>
      <c r="E14" s="3">
        <v>10</v>
      </c>
      <c r="F14" s="3">
        <f t="shared" si="1"/>
        <v>3.0240000000000005</v>
      </c>
      <c r="G14" s="3">
        <v>1</v>
      </c>
      <c r="H14" s="3">
        <v>1</v>
      </c>
      <c r="I14" s="3">
        <f t="shared" si="2"/>
        <v>1.5707963267948966</v>
      </c>
      <c r="J14" s="3">
        <f t="shared" si="0"/>
        <v>100</v>
      </c>
      <c r="K14" s="3" t="s">
        <v>11</v>
      </c>
      <c r="L14" s="3" t="s">
        <v>88</v>
      </c>
      <c r="M14" s="3" t="s">
        <v>68</v>
      </c>
    </row>
    <row r="15" spans="1:13" x14ac:dyDescent="0.25">
      <c r="A15" s="3" t="s">
        <v>91</v>
      </c>
      <c r="B15" s="3">
        <v>0</v>
      </c>
      <c r="C15" s="3">
        <v>27</v>
      </c>
      <c r="D15" s="3">
        <v>10</v>
      </c>
      <c r="E15" s="3">
        <v>10</v>
      </c>
      <c r="F15" s="3">
        <f t="shared" si="1"/>
        <v>2.4300000000000002</v>
      </c>
      <c r="G15" s="3">
        <v>1</v>
      </c>
      <c r="H15" s="3">
        <v>1</v>
      </c>
      <c r="I15" s="3">
        <f t="shared" si="2"/>
        <v>1.5707963267948966</v>
      </c>
      <c r="J15" s="3">
        <f t="shared" si="0"/>
        <v>100</v>
      </c>
      <c r="K15" s="3" t="s">
        <v>11</v>
      </c>
      <c r="L15" s="3" t="s">
        <v>88</v>
      </c>
      <c r="M15" s="3" t="s">
        <v>68</v>
      </c>
    </row>
    <row r="16" spans="1:13" x14ac:dyDescent="0.25">
      <c r="A16" s="3" t="s">
        <v>81</v>
      </c>
      <c r="B16" s="3">
        <v>0</v>
      </c>
      <c r="C16" s="3">
        <v>37</v>
      </c>
      <c r="D16" s="3">
        <v>12</v>
      </c>
      <c r="E16" s="3">
        <v>11</v>
      </c>
      <c r="F16" s="3">
        <f t="shared" si="1"/>
        <v>4.3956</v>
      </c>
      <c r="G16" s="3">
        <v>1</v>
      </c>
      <c r="H16" s="3">
        <v>1</v>
      </c>
      <c r="I16" s="3">
        <f t="shared" si="2"/>
        <v>1.5707963267948966</v>
      </c>
      <c r="J16" s="3">
        <f t="shared" si="0"/>
        <v>100</v>
      </c>
      <c r="K16" s="3" t="s">
        <v>5</v>
      </c>
      <c r="L16" s="3" t="s">
        <v>28</v>
      </c>
      <c r="M16" s="3" t="s">
        <v>70</v>
      </c>
    </row>
    <row r="17" spans="1:13" x14ac:dyDescent="0.25">
      <c r="A17" s="3" t="s">
        <v>82</v>
      </c>
      <c r="B17" s="3">
        <v>0</v>
      </c>
      <c r="C17" s="3">
        <v>35</v>
      </c>
      <c r="D17" s="3">
        <v>12</v>
      </c>
      <c r="E17" s="3">
        <v>12</v>
      </c>
      <c r="F17" s="3">
        <f t="shared" si="1"/>
        <v>4.5359999999999996</v>
      </c>
      <c r="G17" s="3">
        <v>1</v>
      </c>
      <c r="H17" s="3">
        <v>1</v>
      </c>
      <c r="I17" s="3">
        <f t="shared" si="2"/>
        <v>1.5707963267948966</v>
      </c>
      <c r="J17" s="3">
        <f t="shared" si="0"/>
        <v>100</v>
      </c>
      <c r="K17" s="3" t="s">
        <v>5</v>
      </c>
      <c r="L17" s="3" t="s">
        <v>28</v>
      </c>
      <c r="M17" s="3" t="s">
        <v>68</v>
      </c>
    </row>
    <row r="18" spans="1:13" x14ac:dyDescent="0.25">
      <c r="A18" s="3" t="s">
        <v>83</v>
      </c>
      <c r="B18" s="3">
        <v>0</v>
      </c>
      <c r="C18" s="3">
        <v>38</v>
      </c>
      <c r="D18" s="3">
        <v>14</v>
      </c>
      <c r="E18" s="3">
        <v>13</v>
      </c>
      <c r="F18" s="3">
        <f t="shared" si="1"/>
        <v>6.2244000000000002</v>
      </c>
      <c r="G18" s="3">
        <v>1</v>
      </c>
      <c r="H18" s="3">
        <v>1</v>
      </c>
      <c r="I18" s="3">
        <f t="shared" si="2"/>
        <v>1.5707963267948966</v>
      </c>
      <c r="J18" s="3">
        <f t="shared" si="0"/>
        <v>100</v>
      </c>
      <c r="K18" s="3" t="s">
        <v>5</v>
      </c>
      <c r="L18" s="3" t="s">
        <v>28</v>
      </c>
      <c r="M18" s="3" t="s">
        <v>70</v>
      </c>
    </row>
    <row r="19" spans="1:13" x14ac:dyDescent="0.25">
      <c r="A19" s="3" t="s">
        <v>84</v>
      </c>
      <c r="B19" s="3">
        <v>0</v>
      </c>
      <c r="C19" s="3">
        <v>24</v>
      </c>
      <c r="D19" s="3">
        <v>10</v>
      </c>
      <c r="E19" s="3">
        <v>9</v>
      </c>
      <c r="F19" s="3">
        <f t="shared" si="1"/>
        <v>1.944</v>
      </c>
      <c r="G19" s="3">
        <v>1</v>
      </c>
      <c r="H19" s="3">
        <v>1</v>
      </c>
      <c r="I19" s="3">
        <f t="shared" si="2"/>
        <v>1.5707963267948966</v>
      </c>
      <c r="J19" s="3">
        <f t="shared" si="0"/>
        <v>100</v>
      </c>
      <c r="K19" s="3" t="s">
        <v>12</v>
      </c>
      <c r="L19" s="3" t="s">
        <v>28</v>
      </c>
      <c r="M19" s="3" t="s">
        <v>68</v>
      </c>
    </row>
    <row r="20" spans="1:13" x14ac:dyDescent="0.25">
      <c r="A20" s="3" t="s">
        <v>85</v>
      </c>
      <c r="B20" s="3">
        <v>0</v>
      </c>
      <c r="C20" s="3">
        <v>25</v>
      </c>
      <c r="D20" s="3">
        <v>10</v>
      </c>
      <c r="E20" s="3">
        <v>9</v>
      </c>
      <c r="F20" s="3">
        <f t="shared" si="1"/>
        <v>2.0249999999999999</v>
      </c>
      <c r="G20" s="3">
        <v>1</v>
      </c>
      <c r="H20" s="3">
        <v>1</v>
      </c>
      <c r="I20" s="3">
        <f t="shared" si="2"/>
        <v>1.5707963267948966</v>
      </c>
      <c r="J20" s="3">
        <f t="shared" si="0"/>
        <v>100</v>
      </c>
      <c r="K20" s="3" t="s">
        <v>12</v>
      </c>
      <c r="L20" s="3" t="s">
        <v>28</v>
      </c>
      <c r="M20" s="3" t="s">
        <v>70</v>
      </c>
    </row>
    <row r="21" spans="1:13" x14ac:dyDescent="0.25">
      <c r="A21" s="3" t="s">
        <v>86</v>
      </c>
      <c r="B21" s="3">
        <v>0</v>
      </c>
      <c r="C21" s="3">
        <v>30</v>
      </c>
      <c r="D21" s="3">
        <v>13</v>
      </c>
      <c r="E21" s="3">
        <v>11</v>
      </c>
      <c r="F21" s="3">
        <f t="shared" ref="F21:F84" si="3">(D21*2)*C21*0.45*E21/1000</f>
        <v>3.8610000000000002</v>
      </c>
      <c r="G21" s="3">
        <v>1</v>
      </c>
      <c r="H21" s="3">
        <v>1</v>
      </c>
      <c r="I21" s="3">
        <f t="shared" si="2"/>
        <v>1.5707963267948966</v>
      </c>
      <c r="J21" s="3">
        <f t="shared" si="0"/>
        <v>100</v>
      </c>
      <c r="K21" s="3" t="s">
        <v>12</v>
      </c>
      <c r="L21" s="3" t="s">
        <v>28</v>
      </c>
      <c r="M21" s="3" t="s">
        <v>68</v>
      </c>
    </row>
    <row r="22" spans="1:13" x14ac:dyDescent="0.25">
      <c r="A22" s="3" t="s">
        <v>93</v>
      </c>
      <c r="B22" s="3">
        <v>0</v>
      </c>
      <c r="C22" s="3">
        <v>33</v>
      </c>
      <c r="D22" s="3">
        <v>14</v>
      </c>
      <c r="E22" s="3">
        <v>12</v>
      </c>
      <c r="F22" s="3">
        <f t="shared" si="3"/>
        <v>4.9896000000000003</v>
      </c>
      <c r="G22" s="3">
        <v>1</v>
      </c>
      <c r="H22" s="3">
        <v>1</v>
      </c>
      <c r="I22" s="3">
        <f t="shared" si="2"/>
        <v>1.5707963267948966</v>
      </c>
      <c r="J22" s="3">
        <f t="shared" si="0"/>
        <v>100</v>
      </c>
      <c r="K22" s="3" t="s">
        <v>19</v>
      </c>
      <c r="L22" s="3" t="s">
        <v>88</v>
      </c>
      <c r="M22" s="3" t="s">
        <v>68</v>
      </c>
    </row>
    <row r="23" spans="1:13" x14ac:dyDescent="0.25">
      <c r="A23" s="3" t="s">
        <v>94</v>
      </c>
      <c r="B23" s="3">
        <v>0</v>
      </c>
      <c r="C23" s="3">
        <v>32</v>
      </c>
      <c r="D23" s="3">
        <v>15</v>
      </c>
      <c r="E23" s="3">
        <v>13</v>
      </c>
      <c r="F23" s="3">
        <f t="shared" si="3"/>
        <v>5.6159999999999997</v>
      </c>
      <c r="G23" s="3">
        <v>1</v>
      </c>
      <c r="H23" s="3">
        <v>1</v>
      </c>
      <c r="I23" s="3">
        <f t="shared" si="2"/>
        <v>1.5707963267948966</v>
      </c>
      <c r="J23" s="3">
        <f t="shared" si="0"/>
        <v>100</v>
      </c>
      <c r="K23" s="3" t="s">
        <v>19</v>
      </c>
      <c r="L23" s="3" t="s">
        <v>88</v>
      </c>
      <c r="M23" s="3" t="s">
        <v>70</v>
      </c>
    </row>
    <row r="24" spans="1:13" x14ac:dyDescent="0.25">
      <c r="A24" s="3" t="s">
        <v>95</v>
      </c>
      <c r="B24" s="3">
        <v>0</v>
      </c>
      <c r="C24" s="3">
        <v>28</v>
      </c>
      <c r="D24" s="3">
        <v>15</v>
      </c>
      <c r="E24" s="3">
        <v>13</v>
      </c>
      <c r="F24" s="3">
        <f t="shared" si="3"/>
        <v>4.9139999999999997</v>
      </c>
      <c r="G24" s="3">
        <v>1</v>
      </c>
      <c r="H24" s="3">
        <v>1</v>
      </c>
      <c r="I24" s="3">
        <f t="shared" si="2"/>
        <v>1.5707963267948966</v>
      </c>
      <c r="J24" s="3">
        <f t="shared" si="0"/>
        <v>100</v>
      </c>
      <c r="K24" s="3" t="s">
        <v>19</v>
      </c>
      <c r="L24" s="3" t="s">
        <v>88</v>
      </c>
      <c r="M24" s="3" t="s">
        <v>70</v>
      </c>
    </row>
    <row r="25" spans="1:13" x14ac:dyDescent="0.25">
      <c r="A25" s="3" t="s">
        <v>96</v>
      </c>
      <c r="B25" s="3">
        <v>0</v>
      </c>
      <c r="C25" s="3">
        <v>27</v>
      </c>
      <c r="D25" s="3">
        <v>13</v>
      </c>
      <c r="E25" s="3">
        <v>9</v>
      </c>
      <c r="F25" s="3">
        <f t="shared" si="3"/>
        <v>2.8431000000000002</v>
      </c>
      <c r="G25" s="3">
        <v>1</v>
      </c>
      <c r="H25" s="3">
        <v>1</v>
      </c>
      <c r="I25" s="3">
        <f t="shared" si="2"/>
        <v>1.5707963267948966</v>
      </c>
      <c r="J25" s="3">
        <f t="shared" si="0"/>
        <v>100</v>
      </c>
      <c r="K25" s="3" t="s">
        <v>10</v>
      </c>
      <c r="L25" s="3" t="s">
        <v>88</v>
      </c>
      <c r="M25" s="3" t="s">
        <v>68</v>
      </c>
    </row>
    <row r="26" spans="1:13" x14ac:dyDescent="0.25">
      <c r="A26" s="3" t="s">
        <v>97</v>
      </c>
      <c r="B26" s="3">
        <v>0</v>
      </c>
      <c r="C26" s="3">
        <v>29</v>
      </c>
      <c r="D26" s="3">
        <v>13</v>
      </c>
      <c r="E26" s="3">
        <v>12</v>
      </c>
      <c r="F26" s="3">
        <f t="shared" si="3"/>
        <v>4.0716000000000001</v>
      </c>
      <c r="G26" s="3">
        <v>1</v>
      </c>
      <c r="H26" s="3">
        <v>1</v>
      </c>
      <c r="I26" s="3">
        <f t="shared" si="2"/>
        <v>1.5707963267948966</v>
      </c>
      <c r="J26" s="3">
        <f t="shared" si="0"/>
        <v>100</v>
      </c>
      <c r="K26" s="3" t="s">
        <v>16</v>
      </c>
      <c r="L26" s="3" t="s">
        <v>88</v>
      </c>
      <c r="M26" s="3" t="s">
        <v>68</v>
      </c>
    </row>
    <row r="27" spans="1:13" x14ac:dyDescent="0.25">
      <c r="A27" s="3" t="s">
        <v>98</v>
      </c>
      <c r="B27" s="3">
        <v>0</v>
      </c>
      <c r="C27" s="3">
        <v>23</v>
      </c>
      <c r="D27" s="3">
        <v>12</v>
      </c>
      <c r="E27" s="3">
        <v>11</v>
      </c>
      <c r="F27" s="3">
        <f t="shared" si="3"/>
        <v>2.7324000000000002</v>
      </c>
      <c r="G27" s="3">
        <v>1</v>
      </c>
      <c r="H27" s="3">
        <v>1</v>
      </c>
      <c r="I27" s="3">
        <f t="shared" si="2"/>
        <v>1.5707963267948966</v>
      </c>
      <c r="J27" s="3">
        <f t="shared" si="0"/>
        <v>100</v>
      </c>
      <c r="K27" s="3" t="s">
        <v>16</v>
      </c>
      <c r="L27" s="3" t="s">
        <v>88</v>
      </c>
      <c r="M27" s="3" t="s">
        <v>70</v>
      </c>
    </row>
    <row r="28" spans="1:13" x14ac:dyDescent="0.25">
      <c r="A28" s="3" t="s">
        <v>99</v>
      </c>
      <c r="B28" s="3">
        <v>0</v>
      </c>
      <c r="C28" s="3">
        <v>30</v>
      </c>
      <c r="D28" s="3">
        <v>15</v>
      </c>
      <c r="E28" s="3">
        <v>13</v>
      </c>
      <c r="F28" s="3">
        <f t="shared" si="3"/>
        <v>5.2649999999999997</v>
      </c>
      <c r="G28" s="3">
        <v>1</v>
      </c>
      <c r="H28" s="3">
        <v>1</v>
      </c>
      <c r="I28" s="3">
        <f t="shared" si="2"/>
        <v>1.5707963267948966</v>
      </c>
      <c r="J28" s="3">
        <f t="shared" si="0"/>
        <v>100</v>
      </c>
      <c r="K28" s="3" t="s">
        <v>10</v>
      </c>
      <c r="L28" s="3" t="s">
        <v>88</v>
      </c>
      <c r="M28" s="3" t="s">
        <v>70</v>
      </c>
    </row>
    <row r="29" spans="1:13" x14ac:dyDescent="0.25">
      <c r="A29" s="3" t="s">
        <v>66</v>
      </c>
      <c r="B29" s="3">
        <v>10</v>
      </c>
      <c r="C29">
        <v>32</v>
      </c>
      <c r="D29">
        <v>14</v>
      </c>
      <c r="E29">
        <v>12</v>
      </c>
      <c r="F29" s="3">
        <f t="shared" si="3"/>
        <v>4.8384</v>
      </c>
      <c r="G29" s="3">
        <f>F29/F2</f>
        <v>0.67368421052631577</v>
      </c>
      <c r="H29" s="3">
        <f t="shared" ref="H29:H92" si="4">SQRT(G29)</f>
        <v>0.82078268166812329</v>
      </c>
      <c r="I29" s="3">
        <f t="shared" ref="I29" si="5">ASIN(H29)</f>
        <v>0.96277981685040959</v>
      </c>
      <c r="J29" s="3">
        <f t="shared" si="0"/>
        <v>67.368421052631575</v>
      </c>
      <c r="K29" s="3" t="s">
        <v>6</v>
      </c>
      <c r="L29" s="3" t="s">
        <v>28</v>
      </c>
      <c r="M29" s="3" t="s">
        <v>68</v>
      </c>
    </row>
    <row r="30" spans="1:13" x14ac:dyDescent="0.25">
      <c r="A30" s="3" t="s">
        <v>69</v>
      </c>
      <c r="B30" s="3">
        <v>10</v>
      </c>
      <c r="C30">
        <v>31</v>
      </c>
      <c r="D30">
        <v>13</v>
      </c>
      <c r="E30">
        <v>13</v>
      </c>
      <c r="F30" s="3">
        <f t="shared" si="3"/>
        <v>4.7150999999999996</v>
      </c>
      <c r="G30" s="3">
        <f t="shared" ref="G30:G55" si="6">F30/F3</f>
        <v>0.83529974489795911</v>
      </c>
      <c r="H30" s="3">
        <f t="shared" si="4"/>
        <v>0.91394734251922805</v>
      </c>
      <c r="I30" s="3">
        <f t="shared" ref="I30:I55" si="7">ASIN(H30)</f>
        <v>1.1529064767833859</v>
      </c>
      <c r="J30" s="3">
        <f t="shared" si="0"/>
        <v>83.529974489795904</v>
      </c>
      <c r="K30" s="3" t="s">
        <v>6</v>
      </c>
      <c r="L30" s="3" t="s">
        <v>28</v>
      </c>
      <c r="M30" s="3" t="s">
        <v>70</v>
      </c>
    </row>
    <row r="31" spans="1:13" x14ac:dyDescent="0.25">
      <c r="A31" s="3" t="s">
        <v>73</v>
      </c>
      <c r="B31" s="3">
        <v>10</v>
      </c>
      <c r="C31">
        <v>30</v>
      </c>
      <c r="D31">
        <v>15</v>
      </c>
      <c r="E31">
        <v>13</v>
      </c>
      <c r="F31" s="3">
        <f t="shared" si="3"/>
        <v>5.2649999999999997</v>
      </c>
      <c r="G31" s="3">
        <f t="shared" si="6"/>
        <v>0.89861751152073732</v>
      </c>
      <c r="H31" s="3">
        <f t="shared" si="4"/>
        <v>0.9479543826159238</v>
      </c>
      <c r="I31" s="3">
        <f t="shared" si="7"/>
        <v>1.2467486525192017</v>
      </c>
      <c r="J31" s="3">
        <f t="shared" si="0"/>
        <v>89.861751152073737</v>
      </c>
      <c r="K31" s="3" t="s">
        <v>15</v>
      </c>
      <c r="L31" s="3" t="s">
        <v>28</v>
      </c>
      <c r="M31" s="3" t="s">
        <v>68</v>
      </c>
    </row>
    <row r="32" spans="1:13" x14ac:dyDescent="0.25">
      <c r="A32" s="3" t="s">
        <v>74</v>
      </c>
      <c r="B32" s="3">
        <v>10</v>
      </c>
      <c r="C32">
        <v>34</v>
      </c>
      <c r="D32">
        <v>16</v>
      </c>
      <c r="E32">
        <v>13</v>
      </c>
      <c r="F32" s="3">
        <f t="shared" si="3"/>
        <v>6.3647999999999998</v>
      </c>
      <c r="G32" s="3">
        <f t="shared" si="6"/>
        <v>0.68421052631578927</v>
      </c>
      <c r="H32" s="3">
        <f t="shared" si="4"/>
        <v>0.82717019186851093</v>
      </c>
      <c r="I32" s="3">
        <f t="shared" si="7"/>
        <v>0.97405317957732263</v>
      </c>
      <c r="J32" s="3">
        <f t="shared" si="0"/>
        <v>68.421052631578931</v>
      </c>
      <c r="K32" s="3" t="s">
        <v>15</v>
      </c>
      <c r="L32" s="3" t="s">
        <v>28</v>
      </c>
      <c r="M32" s="3" t="s">
        <v>68</v>
      </c>
    </row>
    <row r="33" spans="1:13" x14ac:dyDescent="0.25">
      <c r="A33" s="3" t="s">
        <v>75</v>
      </c>
      <c r="B33" s="3">
        <v>10</v>
      </c>
      <c r="C33">
        <v>32</v>
      </c>
      <c r="D33">
        <v>15</v>
      </c>
      <c r="E33">
        <v>12</v>
      </c>
      <c r="F33" s="3">
        <f t="shared" si="3"/>
        <v>5.1840000000000002</v>
      </c>
      <c r="G33" s="3">
        <f t="shared" si="6"/>
        <v>0.80672268907563027</v>
      </c>
      <c r="H33" s="3">
        <f t="shared" si="4"/>
        <v>0.89817742627814368</v>
      </c>
      <c r="I33" s="3">
        <f t="shared" si="7"/>
        <v>1.1156061269744277</v>
      </c>
      <c r="J33" s="3">
        <f t="shared" si="0"/>
        <v>80.672268907563023</v>
      </c>
      <c r="K33" s="3" t="s">
        <v>15</v>
      </c>
      <c r="L33" s="3" t="s">
        <v>28</v>
      </c>
      <c r="M33" s="3" t="s">
        <v>70</v>
      </c>
    </row>
    <row r="34" spans="1:13" x14ac:dyDescent="0.25">
      <c r="A34" s="3" t="s">
        <v>76</v>
      </c>
      <c r="B34" s="3">
        <v>10</v>
      </c>
      <c r="C34">
        <v>30</v>
      </c>
      <c r="D34">
        <v>13</v>
      </c>
      <c r="E34">
        <v>11</v>
      </c>
      <c r="F34" s="3">
        <f t="shared" si="3"/>
        <v>3.8610000000000002</v>
      </c>
      <c r="G34" s="3">
        <f t="shared" si="6"/>
        <v>0.69327731092436984</v>
      </c>
      <c r="H34" s="3">
        <f t="shared" si="4"/>
        <v>0.83263275873843079</v>
      </c>
      <c r="I34" s="3">
        <f t="shared" si="7"/>
        <v>0.98384460433519672</v>
      </c>
      <c r="J34" s="3">
        <f t="shared" ref="J34:J65" si="8">G34*100</f>
        <v>69.327731092436977</v>
      </c>
      <c r="K34" s="3" t="s">
        <v>15</v>
      </c>
      <c r="L34" s="3" t="s">
        <v>28</v>
      </c>
      <c r="M34" s="3" t="s">
        <v>68</v>
      </c>
    </row>
    <row r="35" spans="1:13" x14ac:dyDescent="0.25">
      <c r="A35" s="3" t="s">
        <v>77</v>
      </c>
      <c r="B35" s="3">
        <v>10</v>
      </c>
      <c r="C35">
        <v>31</v>
      </c>
      <c r="D35">
        <v>14</v>
      </c>
      <c r="E35">
        <v>11</v>
      </c>
      <c r="F35" s="3">
        <f t="shared" si="3"/>
        <v>4.2966000000000006</v>
      </c>
      <c r="G35" s="3">
        <f t="shared" si="6"/>
        <v>0.60622222222222233</v>
      </c>
      <c r="H35" s="3">
        <f t="shared" si="4"/>
        <v>0.77860273710167649</v>
      </c>
      <c r="I35" s="3">
        <f t="shared" si="7"/>
        <v>0.89243607808958969</v>
      </c>
      <c r="J35" s="3">
        <f t="shared" si="8"/>
        <v>60.622222222222234</v>
      </c>
      <c r="K35" s="3" t="s">
        <v>8</v>
      </c>
      <c r="L35" s="3" t="s">
        <v>28</v>
      </c>
      <c r="M35" s="3" t="s">
        <v>70</v>
      </c>
    </row>
    <row r="36" spans="1:13" x14ac:dyDescent="0.25">
      <c r="A36" s="3" t="s">
        <v>78</v>
      </c>
      <c r="B36" s="3">
        <v>10</v>
      </c>
      <c r="C36">
        <v>34</v>
      </c>
      <c r="D36">
        <v>13</v>
      </c>
      <c r="E36">
        <v>14</v>
      </c>
      <c r="F36" s="3">
        <f t="shared" si="3"/>
        <v>5.5691999999999995</v>
      </c>
      <c r="G36" s="3">
        <f t="shared" si="6"/>
        <v>1</v>
      </c>
      <c r="H36" s="3">
        <f t="shared" si="4"/>
        <v>1</v>
      </c>
      <c r="I36" s="3">
        <f t="shared" si="7"/>
        <v>1.5707963267948966</v>
      </c>
      <c r="J36" s="3">
        <f t="shared" si="8"/>
        <v>100</v>
      </c>
      <c r="K36" s="3" t="s">
        <v>8</v>
      </c>
      <c r="L36" s="3" t="s">
        <v>28</v>
      </c>
      <c r="M36" s="3" t="s">
        <v>70</v>
      </c>
    </row>
    <row r="37" spans="1:13" x14ac:dyDescent="0.25">
      <c r="A37" s="3" t="s">
        <v>79</v>
      </c>
      <c r="B37" s="3">
        <v>10</v>
      </c>
      <c r="C37">
        <v>29</v>
      </c>
      <c r="D37">
        <v>15</v>
      </c>
      <c r="E37">
        <v>12</v>
      </c>
      <c r="F37" s="3">
        <f t="shared" si="3"/>
        <v>4.6980000000000004</v>
      </c>
      <c r="G37" s="3">
        <f t="shared" si="6"/>
        <v>0.80955334987593053</v>
      </c>
      <c r="H37" s="3">
        <f t="shared" si="4"/>
        <v>0.89975182682555888</v>
      </c>
      <c r="I37" s="3">
        <f t="shared" si="7"/>
        <v>1.1192005009164534</v>
      </c>
      <c r="J37" s="3">
        <f t="shared" si="8"/>
        <v>80.955334987593048</v>
      </c>
      <c r="K37" s="3" t="s">
        <v>18</v>
      </c>
      <c r="L37" s="3" t="s">
        <v>28</v>
      </c>
      <c r="M37" s="3" t="s">
        <v>70</v>
      </c>
    </row>
    <row r="38" spans="1:13" x14ac:dyDescent="0.25">
      <c r="A38" s="3" t="s">
        <v>87</v>
      </c>
      <c r="B38" s="3">
        <v>10</v>
      </c>
      <c r="C38">
        <v>27</v>
      </c>
      <c r="D38">
        <v>12</v>
      </c>
      <c r="E38">
        <v>12</v>
      </c>
      <c r="F38" s="3">
        <f t="shared" si="3"/>
        <v>3.4992000000000001</v>
      </c>
      <c r="G38" s="3">
        <f t="shared" si="6"/>
        <v>0.60419580419580421</v>
      </c>
      <c r="H38" s="3">
        <f t="shared" si="4"/>
        <v>0.77730033075755489</v>
      </c>
      <c r="I38" s="3">
        <f t="shared" si="7"/>
        <v>0.89036325092927215</v>
      </c>
      <c r="J38" s="3">
        <f t="shared" si="8"/>
        <v>60.41958041958042</v>
      </c>
      <c r="K38" s="3" t="s">
        <v>13</v>
      </c>
      <c r="L38" s="3" t="s">
        <v>88</v>
      </c>
      <c r="M38" s="3" t="s">
        <v>68</v>
      </c>
    </row>
    <row r="39" spans="1:13" x14ac:dyDescent="0.25">
      <c r="A39" s="3" t="s">
        <v>89</v>
      </c>
      <c r="B39" s="3">
        <v>10</v>
      </c>
      <c r="C39">
        <v>28</v>
      </c>
      <c r="D39">
        <v>12</v>
      </c>
      <c r="E39">
        <v>12</v>
      </c>
      <c r="F39" s="3">
        <f t="shared" si="3"/>
        <v>3.6288</v>
      </c>
      <c r="G39" s="3">
        <f t="shared" si="6"/>
        <v>0.5485714285714286</v>
      </c>
      <c r="H39" s="3">
        <f t="shared" si="4"/>
        <v>0.74065607981804116</v>
      </c>
      <c r="I39" s="3">
        <f t="shared" si="7"/>
        <v>0.8340463108206333</v>
      </c>
      <c r="J39" s="3">
        <f t="shared" si="8"/>
        <v>54.857142857142861</v>
      </c>
      <c r="K39" s="3" t="s">
        <v>13</v>
      </c>
      <c r="L39" s="3" t="s">
        <v>88</v>
      </c>
      <c r="M39" s="3" t="s">
        <v>68</v>
      </c>
    </row>
    <row r="40" spans="1:13" x14ac:dyDescent="0.25">
      <c r="A40" s="3" t="s">
        <v>80</v>
      </c>
      <c r="B40" s="3">
        <v>10</v>
      </c>
      <c r="C40">
        <v>27</v>
      </c>
      <c r="D40">
        <v>13</v>
      </c>
      <c r="E40">
        <v>11</v>
      </c>
      <c r="F40" s="3">
        <f t="shared" si="3"/>
        <v>3.4749000000000008</v>
      </c>
      <c r="G40" s="3">
        <f t="shared" si="6"/>
        <v>0.68433179723502324</v>
      </c>
      <c r="H40" s="3">
        <f t="shared" si="4"/>
        <v>0.82724349331682456</v>
      </c>
      <c r="I40" s="3">
        <f t="shared" si="7"/>
        <v>0.97418363298594113</v>
      </c>
      <c r="J40" s="3">
        <f t="shared" si="8"/>
        <v>68.43317972350232</v>
      </c>
      <c r="K40" s="3" t="s">
        <v>18</v>
      </c>
      <c r="L40" s="3" t="s">
        <v>28</v>
      </c>
      <c r="M40" s="3" t="s">
        <v>70</v>
      </c>
    </row>
    <row r="41" spans="1:13" x14ac:dyDescent="0.25">
      <c r="A41" s="3" t="s">
        <v>90</v>
      </c>
      <c r="B41" s="3">
        <v>10</v>
      </c>
      <c r="C41">
        <v>23</v>
      </c>
      <c r="D41">
        <v>12</v>
      </c>
      <c r="E41">
        <v>9</v>
      </c>
      <c r="F41" s="3">
        <f t="shared" si="3"/>
        <v>2.2355999999999998</v>
      </c>
      <c r="G41" s="3">
        <f t="shared" si="6"/>
        <v>0.7392857142857141</v>
      </c>
      <c r="H41" s="3">
        <f t="shared" si="4"/>
        <v>0.85981725633166617</v>
      </c>
      <c r="I41" s="3">
        <f t="shared" si="7"/>
        <v>1.034911666021576</v>
      </c>
      <c r="J41" s="3">
        <f t="shared" si="8"/>
        <v>73.928571428571416</v>
      </c>
      <c r="K41" s="3" t="s">
        <v>11</v>
      </c>
      <c r="L41" s="3" t="s">
        <v>88</v>
      </c>
      <c r="M41" s="3" t="s">
        <v>68</v>
      </c>
    </row>
    <row r="42" spans="1:13" x14ac:dyDescent="0.25">
      <c r="A42" s="3" t="s">
        <v>91</v>
      </c>
      <c r="B42" s="3">
        <v>10</v>
      </c>
      <c r="C42">
        <v>23</v>
      </c>
      <c r="D42">
        <v>10</v>
      </c>
      <c r="E42">
        <v>8</v>
      </c>
      <c r="F42" s="3">
        <f t="shared" si="3"/>
        <v>1.6559999999999999</v>
      </c>
      <c r="G42" s="3">
        <f t="shared" si="6"/>
        <v>0.68148148148148135</v>
      </c>
      <c r="H42" s="3">
        <f t="shared" si="4"/>
        <v>0.82551891648918707</v>
      </c>
      <c r="I42" s="3">
        <f t="shared" si="7"/>
        <v>0.97112103685775941</v>
      </c>
      <c r="J42" s="3">
        <f t="shared" si="8"/>
        <v>68.148148148148138</v>
      </c>
      <c r="K42" s="3" t="s">
        <v>11</v>
      </c>
      <c r="L42" s="3" t="s">
        <v>88</v>
      </c>
      <c r="M42" s="3" t="s">
        <v>68</v>
      </c>
    </row>
    <row r="43" spans="1:13" x14ac:dyDescent="0.25">
      <c r="A43" s="3" t="s">
        <v>81</v>
      </c>
      <c r="B43" s="3">
        <v>10</v>
      </c>
      <c r="C43">
        <v>32</v>
      </c>
      <c r="D43">
        <v>13</v>
      </c>
      <c r="E43">
        <v>9</v>
      </c>
      <c r="F43" s="3">
        <f t="shared" si="3"/>
        <v>3.3696000000000002</v>
      </c>
      <c r="G43" s="3">
        <f t="shared" si="6"/>
        <v>0.7665847665847666</v>
      </c>
      <c r="H43" s="3">
        <f t="shared" si="4"/>
        <v>0.8755482662793449</v>
      </c>
      <c r="I43" s="3">
        <f t="shared" si="7"/>
        <v>1.0665694721180263</v>
      </c>
      <c r="J43" s="3">
        <f t="shared" si="8"/>
        <v>76.658476658476658</v>
      </c>
      <c r="K43" s="3" t="s">
        <v>5</v>
      </c>
      <c r="L43" s="3" t="s">
        <v>28</v>
      </c>
      <c r="M43" s="3" t="s">
        <v>70</v>
      </c>
    </row>
    <row r="44" spans="1:13" x14ac:dyDescent="0.25">
      <c r="A44" s="3" t="s">
        <v>82</v>
      </c>
      <c r="B44" s="3">
        <v>10</v>
      </c>
      <c r="C44">
        <v>31</v>
      </c>
      <c r="D44">
        <v>14</v>
      </c>
      <c r="E44">
        <v>11</v>
      </c>
      <c r="F44" s="3">
        <f t="shared" si="3"/>
        <v>4.2966000000000006</v>
      </c>
      <c r="G44" s="3">
        <f t="shared" si="6"/>
        <v>0.94722222222222241</v>
      </c>
      <c r="H44" s="3">
        <f t="shared" si="4"/>
        <v>0.97325342137709558</v>
      </c>
      <c r="I44" s="3">
        <f t="shared" si="7"/>
        <v>1.3389918129761653</v>
      </c>
      <c r="J44" s="3">
        <f t="shared" si="8"/>
        <v>94.722222222222243</v>
      </c>
      <c r="K44" s="3" t="s">
        <v>5</v>
      </c>
      <c r="L44" s="3" t="s">
        <v>28</v>
      </c>
      <c r="M44" s="3" t="s">
        <v>68</v>
      </c>
    </row>
    <row r="45" spans="1:13" x14ac:dyDescent="0.25">
      <c r="A45" s="3" t="s">
        <v>83</v>
      </c>
      <c r="B45" s="3">
        <v>10</v>
      </c>
      <c r="C45">
        <v>32</v>
      </c>
      <c r="D45">
        <v>14</v>
      </c>
      <c r="E45">
        <v>10</v>
      </c>
      <c r="F45" s="3">
        <f t="shared" si="3"/>
        <v>4.032</v>
      </c>
      <c r="G45" s="3">
        <f t="shared" si="6"/>
        <v>0.64777327935222673</v>
      </c>
      <c r="H45" s="3">
        <f t="shared" si="4"/>
        <v>0.80484363658553371</v>
      </c>
      <c r="I45" s="3">
        <f t="shared" si="7"/>
        <v>0.93541195547795897</v>
      </c>
      <c r="J45" s="3">
        <f t="shared" si="8"/>
        <v>64.777327935222672</v>
      </c>
      <c r="K45" s="3" t="s">
        <v>5</v>
      </c>
      <c r="L45" s="3" t="s">
        <v>28</v>
      </c>
      <c r="M45" s="3" t="s">
        <v>70</v>
      </c>
    </row>
    <row r="46" spans="1:13" x14ac:dyDescent="0.25">
      <c r="A46" s="3" t="s">
        <v>84</v>
      </c>
      <c r="B46" s="3">
        <v>10</v>
      </c>
      <c r="C46" s="3">
        <v>21</v>
      </c>
      <c r="D46" s="3">
        <v>10</v>
      </c>
      <c r="E46" s="3">
        <v>10</v>
      </c>
      <c r="F46" s="3">
        <f t="shared" si="3"/>
        <v>1.89</v>
      </c>
      <c r="G46" s="3">
        <f t="shared" si="6"/>
        <v>0.97222222222222221</v>
      </c>
      <c r="H46" s="3">
        <f t="shared" si="4"/>
        <v>0.98601329718326935</v>
      </c>
      <c r="I46" s="3">
        <f t="shared" si="7"/>
        <v>1.4033482475752075</v>
      </c>
      <c r="J46" s="3">
        <f t="shared" si="8"/>
        <v>97.222222222222214</v>
      </c>
      <c r="K46" s="3" t="s">
        <v>12</v>
      </c>
      <c r="L46" s="3" t="s">
        <v>28</v>
      </c>
      <c r="M46" s="3" t="s">
        <v>68</v>
      </c>
    </row>
    <row r="47" spans="1:13" x14ac:dyDescent="0.25">
      <c r="A47" s="3" t="s">
        <v>85</v>
      </c>
      <c r="B47" s="3">
        <v>10</v>
      </c>
      <c r="C47" s="3">
        <v>21</v>
      </c>
      <c r="D47" s="3">
        <v>10</v>
      </c>
      <c r="E47" s="3">
        <v>10</v>
      </c>
      <c r="F47" s="3">
        <f t="shared" si="3"/>
        <v>1.89</v>
      </c>
      <c r="G47" s="3">
        <f t="shared" si="6"/>
        <v>0.93333333333333335</v>
      </c>
      <c r="H47" s="3">
        <f t="shared" si="4"/>
        <v>0.96609178307929588</v>
      </c>
      <c r="I47" s="3">
        <f t="shared" si="7"/>
        <v>1.3096389158918722</v>
      </c>
      <c r="J47" s="3">
        <f t="shared" si="8"/>
        <v>93.333333333333329</v>
      </c>
      <c r="K47" s="3" t="s">
        <v>12</v>
      </c>
      <c r="L47" s="3" t="s">
        <v>28</v>
      </c>
      <c r="M47" s="3" t="s">
        <v>70</v>
      </c>
    </row>
    <row r="48" spans="1:13" x14ac:dyDescent="0.25">
      <c r="A48" s="3" t="s">
        <v>86</v>
      </c>
      <c r="B48" s="3">
        <v>10</v>
      </c>
      <c r="C48">
        <v>24</v>
      </c>
      <c r="D48">
        <v>12</v>
      </c>
      <c r="E48">
        <v>9</v>
      </c>
      <c r="F48" s="3">
        <f t="shared" si="3"/>
        <v>2.3327999999999998</v>
      </c>
      <c r="G48" s="3">
        <f t="shared" si="6"/>
        <v>0.6041958041958041</v>
      </c>
      <c r="H48" s="3">
        <f t="shared" si="4"/>
        <v>0.77730033075755478</v>
      </c>
      <c r="I48" s="3">
        <f t="shared" si="7"/>
        <v>0.89036325092927193</v>
      </c>
      <c r="J48" s="3">
        <f t="shared" si="8"/>
        <v>60.419580419580413</v>
      </c>
      <c r="K48" s="3" t="s">
        <v>12</v>
      </c>
      <c r="L48" s="3" t="s">
        <v>28</v>
      </c>
      <c r="M48" s="3" t="s">
        <v>68</v>
      </c>
    </row>
    <row r="49" spans="1:13" x14ac:dyDescent="0.25">
      <c r="A49" s="3" t="s">
        <v>93</v>
      </c>
      <c r="B49" s="3">
        <v>10</v>
      </c>
      <c r="C49">
        <v>30</v>
      </c>
      <c r="D49">
        <v>14</v>
      </c>
      <c r="E49">
        <v>11</v>
      </c>
      <c r="F49" s="3">
        <f t="shared" si="3"/>
        <v>4.1580000000000004</v>
      </c>
      <c r="G49" s="3">
        <f t="shared" si="6"/>
        <v>0.83333333333333337</v>
      </c>
      <c r="H49" s="3">
        <f t="shared" si="4"/>
        <v>0.9128709291752769</v>
      </c>
      <c r="I49" s="3">
        <f t="shared" si="7"/>
        <v>1.1502619915109316</v>
      </c>
      <c r="J49" s="3">
        <f t="shared" si="8"/>
        <v>83.333333333333343</v>
      </c>
      <c r="K49" s="3" t="s">
        <v>19</v>
      </c>
      <c r="L49" s="3" t="s">
        <v>88</v>
      </c>
      <c r="M49" s="3" t="s">
        <v>68</v>
      </c>
    </row>
    <row r="50" spans="1:13" x14ac:dyDescent="0.25">
      <c r="A50" s="3" t="s">
        <v>94</v>
      </c>
      <c r="B50" s="3">
        <v>10</v>
      </c>
      <c r="C50">
        <v>31</v>
      </c>
      <c r="D50">
        <v>15</v>
      </c>
      <c r="E50">
        <v>12</v>
      </c>
      <c r="F50" s="3">
        <f t="shared" si="3"/>
        <v>5.0220000000000002</v>
      </c>
      <c r="G50" s="3">
        <f t="shared" si="6"/>
        <v>0.89423076923076927</v>
      </c>
      <c r="H50" s="3">
        <f t="shared" si="4"/>
        <v>0.94563775793417282</v>
      </c>
      <c r="I50" s="3">
        <f t="shared" si="7"/>
        <v>1.2395500386453964</v>
      </c>
      <c r="J50" s="3">
        <f t="shared" si="8"/>
        <v>89.423076923076934</v>
      </c>
      <c r="K50" s="3" t="s">
        <v>19</v>
      </c>
      <c r="L50" s="3" t="s">
        <v>88</v>
      </c>
      <c r="M50" s="3" t="s">
        <v>70</v>
      </c>
    </row>
    <row r="51" spans="1:13" x14ac:dyDescent="0.25">
      <c r="A51" s="3" t="s">
        <v>95</v>
      </c>
      <c r="B51" s="3">
        <v>10</v>
      </c>
      <c r="C51">
        <v>26</v>
      </c>
      <c r="D51">
        <v>15</v>
      </c>
      <c r="E51">
        <v>12</v>
      </c>
      <c r="F51" s="3">
        <f t="shared" si="3"/>
        <v>4.2119999999999997</v>
      </c>
      <c r="G51" s="3">
        <f t="shared" si="6"/>
        <v>0.8571428571428571</v>
      </c>
      <c r="H51" s="3">
        <f t="shared" si="4"/>
        <v>0.92582009977255142</v>
      </c>
      <c r="I51" s="3">
        <f t="shared" si="7"/>
        <v>1.1831996401397158</v>
      </c>
      <c r="J51" s="3">
        <f t="shared" si="8"/>
        <v>85.714285714285708</v>
      </c>
      <c r="K51" s="3" t="s">
        <v>19</v>
      </c>
      <c r="L51" s="3" t="s">
        <v>88</v>
      </c>
      <c r="M51" s="3" t="s">
        <v>70</v>
      </c>
    </row>
    <row r="52" spans="1:13" x14ac:dyDescent="0.25">
      <c r="A52" s="3" t="s">
        <v>96</v>
      </c>
      <c r="B52" s="3">
        <v>10</v>
      </c>
      <c r="C52">
        <v>24</v>
      </c>
      <c r="D52">
        <v>10</v>
      </c>
      <c r="E52">
        <v>9</v>
      </c>
      <c r="F52" s="3">
        <f t="shared" si="3"/>
        <v>1.944</v>
      </c>
      <c r="G52" s="3">
        <f t="shared" si="6"/>
        <v>0.68376068376068366</v>
      </c>
      <c r="H52" s="3">
        <f t="shared" si="4"/>
        <v>0.826898230594723</v>
      </c>
      <c r="I52" s="3">
        <f t="shared" si="7"/>
        <v>0.97356939318042601</v>
      </c>
      <c r="J52" s="3">
        <f t="shared" si="8"/>
        <v>68.376068376068361</v>
      </c>
      <c r="K52" s="3" t="s">
        <v>10</v>
      </c>
      <c r="L52" s="3" t="s">
        <v>88</v>
      </c>
      <c r="M52" s="3" t="s">
        <v>68</v>
      </c>
    </row>
    <row r="53" spans="1:13" x14ac:dyDescent="0.25">
      <c r="A53" s="3" t="s">
        <v>97</v>
      </c>
      <c r="B53" s="3">
        <v>10</v>
      </c>
      <c r="C53">
        <v>26</v>
      </c>
      <c r="D53">
        <v>12</v>
      </c>
      <c r="E53">
        <v>12</v>
      </c>
      <c r="F53" s="3">
        <f t="shared" si="3"/>
        <v>3.3696000000000002</v>
      </c>
      <c r="G53" s="3">
        <f t="shared" si="6"/>
        <v>0.82758620689655171</v>
      </c>
      <c r="H53" s="3">
        <f t="shared" si="4"/>
        <v>0.90971765229468404</v>
      </c>
      <c r="I53" s="3">
        <f t="shared" si="7"/>
        <v>1.1426035712129556</v>
      </c>
      <c r="J53" s="3">
        <f t="shared" si="8"/>
        <v>82.758620689655174</v>
      </c>
      <c r="K53" s="3" t="s">
        <v>16</v>
      </c>
      <c r="L53" s="3" t="s">
        <v>88</v>
      </c>
      <c r="M53" s="3" t="s">
        <v>68</v>
      </c>
    </row>
    <row r="54" spans="1:13" x14ac:dyDescent="0.25">
      <c r="A54" s="3" t="s">
        <v>98</v>
      </c>
      <c r="B54" s="3">
        <v>10</v>
      </c>
      <c r="C54">
        <v>21</v>
      </c>
      <c r="D54">
        <v>11</v>
      </c>
      <c r="E54">
        <v>10</v>
      </c>
      <c r="F54" s="3">
        <f t="shared" si="3"/>
        <v>2.0790000000000002</v>
      </c>
      <c r="G54" s="3">
        <f t="shared" si="6"/>
        <v>0.76086956521739135</v>
      </c>
      <c r="H54" s="3">
        <f t="shared" si="4"/>
        <v>0.87227837598864699</v>
      </c>
      <c r="I54" s="3">
        <f t="shared" si="7"/>
        <v>1.0598422992189955</v>
      </c>
      <c r="J54" s="3">
        <f t="shared" si="8"/>
        <v>76.08695652173914</v>
      </c>
      <c r="K54" s="3" t="s">
        <v>16</v>
      </c>
      <c r="L54" s="3" t="s">
        <v>88</v>
      </c>
      <c r="M54" s="3" t="s">
        <v>70</v>
      </c>
    </row>
    <row r="55" spans="1:13" x14ac:dyDescent="0.25">
      <c r="A55" s="3" t="s">
        <v>99</v>
      </c>
      <c r="B55" s="3">
        <v>10</v>
      </c>
      <c r="C55">
        <v>27</v>
      </c>
      <c r="D55">
        <v>13</v>
      </c>
      <c r="E55">
        <v>10</v>
      </c>
      <c r="F55" s="3">
        <f t="shared" si="3"/>
        <v>3.1590000000000003</v>
      </c>
      <c r="G55" s="3">
        <f t="shared" si="6"/>
        <v>0.60000000000000009</v>
      </c>
      <c r="H55" s="3">
        <f t="shared" si="4"/>
        <v>0.7745966692414834</v>
      </c>
      <c r="I55" s="3">
        <f t="shared" si="7"/>
        <v>0.88607712379261372</v>
      </c>
      <c r="J55" s="3">
        <f t="shared" si="8"/>
        <v>60.000000000000007</v>
      </c>
      <c r="K55" s="3" t="s">
        <v>10</v>
      </c>
      <c r="L55" s="3" t="s">
        <v>88</v>
      </c>
      <c r="M55" s="3" t="s">
        <v>70</v>
      </c>
    </row>
    <row r="56" spans="1:13" x14ac:dyDescent="0.25">
      <c r="A56" s="3" t="s">
        <v>66</v>
      </c>
      <c r="B56" s="3">
        <v>20</v>
      </c>
      <c r="C56">
        <v>25</v>
      </c>
      <c r="D56">
        <v>12</v>
      </c>
      <c r="E56">
        <v>12</v>
      </c>
      <c r="F56" s="3">
        <f t="shared" si="3"/>
        <v>3.24</v>
      </c>
      <c r="G56" s="3">
        <f t="shared" ref="G56:G79" si="9">F56/F2</f>
        <v>0.45112781954887221</v>
      </c>
      <c r="H56" s="3">
        <f t="shared" si="4"/>
        <v>0.6716604942594675</v>
      </c>
      <c r="I56" s="3">
        <f t="shared" ref="I56:I107" si="10">ASIN(H56)</f>
        <v>0.7364478259821019</v>
      </c>
      <c r="J56" s="3">
        <f t="shared" si="8"/>
        <v>45.112781954887218</v>
      </c>
      <c r="K56" s="3" t="s">
        <v>6</v>
      </c>
      <c r="L56" s="3" t="s">
        <v>28</v>
      </c>
      <c r="M56" s="3" t="s">
        <v>68</v>
      </c>
    </row>
    <row r="57" spans="1:13" x14ac:dyDescent="0.25">
      <c r="A57" s="3" t="s">
        <v>69</v>
      </c>
      <c r="B57" s="3">
        <v>20</v>
      </c>
      <c r="C57">
        <v>23</v>
      </c>
      <c r="D57">
        <v>11</v>
      </c>
      <c r="E57">
        <v>10</v>
      </c>
      <c r="F57" s="3">
        <f t="shared" si="3"/>
        <v>2.2770000000000001</v>
      </c>
      <c r="G57" s="3">
        <f t="shared" si="9"/>
        <v>0.40338010204081637</v>
      </c>
      <c r="H57" s="3">
        <f t="shared" si="4"/>
        <v>0.63512211584924072</v>
      </c>
      <c r="I57" s="3">
        <f t="shared" si="10"/>
        <v>0.68816660659312401</v>
      </c>
      <c r="J57" s="3">
        <f t="shared" si="8"/>
        <v>40.338010204081634</v>
      </c>
      <c r="K57" s="3" t="s">
        <v>6</v>
      </c>
      <c r="L57" s="3" t="s">
        <v>28</v>
      </c>
      <c r="M57" s="3" t="s">
        <v>70</v>
      </c>
    </row>
    <row r="58" spans="1:13" x14ac:dyDescent="0.25">
      <c r="A58" s="3" t="s">
        <v>73</v>
      </c>
      <c r="B58" s="3">
        <v>20</v>
      </c>
      <c r="C58">
        <v>26</v>
      </c>
      <c r="D58">
        <v>13</v>
      </c>
      <c r="E58">
        <v>11</v>
      </c>
      <c r="F58" s="3">
        <f t="shared" si="3"/>
        <v>3.3461999999999996</v>
      </c>
      <c r="G58" s="3">
        <f t="shared" si="9"/>
        <v>0.57112135176651302</v>
      </c>
      <c r="H58" s="3">
        <f t="shared" si="4"/>
        <v>0.75572571199246164</v>
      </c>
      <c r="I58" s="3">
        <f t="shared" si="10"/>
        <v>0.85676155836537971</v>
      </c>
      <c r="J58" s="3">
        <f t="shared" si="8"/>
        <v>57.1121351766513</v>
      </c>
      <c r="K58" s="3" t="s">
        <v>15</v>
      </c>
      <c r="L58" s="3" t="s">
        <v>28</v>
      </c>
      <c r="M58" s="3" t="s">
        <v>68</v>
      </c>
    </row>
    <row r="59" spans="1:13" x14ac:dyDescent="0.25">
      <c r="A59" s="3" t="s">
        <v>74</v>
      </c>
      <c r="B59" s="3">
        <v>20</v>
      </c>
      <c r="C59">
        <v>31</v>
      </c>
      <c r="D59">
        <v>16</v>
      </c>
      <c r="E59">
        <v>13</v>
      </c>
      <c r="F59" s="3">
        <f t="shared" si="3"/>
        <v>5.8032000000000004</v>
      </c>
      <c r="G59" s="3">
        <f t="shared" si="9"/>
        <v>0.62383900928792557</v>
      </c>
      <c r="H59" s="3">
        <f t="shared" si="4"/>
        <v>0.78983479873194085</v>
      </c>
      <c r="I59" s="3">
        <f t="shared" si="10"/>
        <v>0.91053959476750901</v>
      </c>
      <c r="J59" s="3">
        <f t="shared" si="8"/>
        <v>62.383900928792556</v>
      </c>
      <c r="K59" s="3" t="s">
        <v>15</v>
      </c>
      <c r="L59" s="3" t="s">
        <v>28</v>
      </c>
      <c r="M59" s="3" t="s">
        <v>68</v>
      </c>
    </row>
    <row r="60" spans="1:13" x14ac:dyDescent="0.25">
      <c r="A60" s="3" t="s">
        <v>75</v>
      </c>
      <c r="B60" s="3">
        <v>20</v>
      </c>
      <c r="C60">
        <v>28</v>
      </c>
      <c r="D60">
        <v>14</v>
      </c>
      <c r="E60">
        <v>13</v>
      </c>
      <c r="F60" s="3">
        <f t="shared" si="3"/>
        <v>4.5864000000000003</v>
      </c>
      <c r="G60" s="3">
        <f t="shared" si="9"/>
        <v>0.71372549019607845</v>
      </c>
      <c r="H60" s="3">
        <f t="shared" si="4"/>
        <v>0.84482275667507822</v>
      </c>
      <c r="I60" s="3">
        <f t="shared" si="10"/>
        <v>1.0062338130941371</v>
      </c>
      <c r="J60" s="3">
        <f t="shared" si="8"/>
        <v>71.372549019607845</v>
      </c>
      <c r="K60" s="3" t="s">
        <v>15</v>
      </c>
      <c r="L60" s="3" t="s">
        <v>28</v>
      </c>
      <c r="M60" s="3" t="s">
        <v>70</v>
      </c>
    </row>
    <row r="61" spans="1:13" x14ac:dyDescent="0.25">
      <c r="A61" s="3" t="s">
        <v>76</v>
      </c>
      <c r="B61" s="3">
        <v>20</v>
      </c>
      <c r="C61">
        <v>27</v>
      </c>
      <c r="D61">
        <v>13</v>
      </c>
      <c r="E61">
        <v>11</v>
      </c>
      <c r="F61" s="3">
        <f t="shared" si="3"/>
        <v>3.4749000000000008</v>
      </c>
      <c r="G61" s="3">
        <f t="shared" si="9"/>
        <v>0.623949579831933</v>
      </c>
      <c r="H61" s="3">
        <f t="shared" si="4"/>
        <v>0.78990479162487237</v>
      </c>
      <c r="I61" s="3">
        <f t="shared" si="10"/>
        <v>0.91065372454851667</v>
      </c>
      <c r="J61" s="3">
        <f t="shared" si="8"/>
        <v>62.394957983193301</v>
      </c>
      <c r="K61" s="3" t="s">
        <v>15</v>
      </c>
      <c r="L61" s="3" t="s">
        <v>28</v>
      </c>
      <c r="M61" s="3" t="s">
        <v>68</v>
      </c>
    </row>
    <row r="62" spans="1:13" x14ac:dyDescent="0.25">
      <c r="A62" s="3" t="s">
        <v>77</v>
      </c>
      <c r="B62" s="3">
        <v>20</v>
      </c>
      <c r="C62">
        <v>29</v>
      </c>
      <c r="D62">
        <v>13</v>
      </c>
      <c r="E62">
        <v>11</v>
      </c>
      <c r="F62" s="3">
        <f t="shared" si="3"/>
        <v>3.7323000000000004</v>
      </c>
      <c r="G62" s="3">
        <f t="shared" si="9"/>
        <v>0.52660317460317463</v>
      </c>
      <c r="H62" s="3">
        <f t="shared" si="4"/>
        <v>0.72567428961151337</v>
      </c>
      <c r="I62" s="3">
        <f t="shared" si="10"/>
        <v>0.81201390590793698</v>
      </c>
      <c r="J62" s="3">
        <f t="shared" si="8"/>
        <v>52.660317460317465</v>
      </c>
      <c r="K62" s="3" t="s">
        <v>8</v>
      </c>
      <c r="L62" s="3" t="s">
        <v>28</v>
      </c>
      <c r="M62" s="3" t="s">
        <v>70</v>
      </c>
    </row>
    <row r="63" spans="1:13" x14ac:dyDescent="0.25">
      <c r="A63" s="3" t="s">
        <v>78</v>
      </c>
      <c r="B63" s="3">
        <v>20</v>
      </c>
      <c r="C63">
        <v>25</v>
      </c>
      <c r="D63">
        <v>13</v>
      </c>
      <c r="E63">
        <v>11</v>
      </c>
      <c r="F63" s="3">
        <f t="shared" si="3"/>
        <v>3.2174999999999998</v>
      </c>
      <c r="G63" s="3">
        <f t="shared" si="9"/>
        <v>0.57773109243697485</v>
      </c>
      <c r="H63" s="3">
        <f t="shared" si="4"/>
        <v>0.76008624013132542</v>
      </c>
      <c r="I63" s="3">
        <f t="shared" si="10"/>
        <v>0.86344581814164734</v>
      </c>
      <c r="J63" s="3">
        <f t="shared" si="8"/>
        <v>57.773109243697483</v>
      </c>
      <c r="K63" s="3" t="s">
        <v>8</v>
      </c>
      <c r="L63" s="3" t="s">
        <v>28</v>
      </c>
      <c r="M63" s="3" t="s">
        <v>70</v>
      </c>
    </row>
    <row r="64" spans="1:13" x14ac:dyDescent="0.25">
      <c r="A64" s="3" t="s">
        <v>79</v>
      </c>
      <c r="B64" s="3">
        <v>20</v>
      </c>
      <c r="C64">
        <v>27</v>
      </c>
      <c r="D64">
        <v>14</v>
      </c>
      <c r="E64">
        <v>10</v>
      </c>
      <c r="F64" s="3">
        <f t="shared" si="3"/>
        <v>3.4020000000000001</v>
      </c>
      <c r="G64" s="3">
        <f t="shared" si="9"/>
        <v>0.58622828784119108</v>
      </c>
      <c r="H64" s="3">
        <f t="shared" si="4"/>
        <v>0.7656554628820923</v>
      </c>
      <c r="I64" s="3">
        <f t="shared" si="10"/>
        <v>0.87205969819131757</v>
      </c>
      <c r="J64" s="3">
        <f t="shared" si="8"/>
        <v>58.622828784119108</v>
      </c>
      <c r="K64" s="3" t="s">
        <v>18</v>
      </c>
      <c r="L64" s="3" t="s">
        <v>28</v>
      </c>
      <c r="M64" s="3" t="s">
        <v>70</v>
      </c>
    </row>
    <row r="65" spans="1:15" x14ac:dyDescent="0.25">
      <c r="A65" s="3" t="s">
        <v>87</v>
      </c>
      <c r="B65" s="3">
        <v>20</v>
      </c>
      <c r="C65">
        <v>24</v>
      </c>
      <c r="D65">
        <v>12</v>
      </c>
      <c r="E65">
        <v>10</v>
      </c>
      <c r="F65" s="3">
        <f t="shared" si="3"/>
        <v>2.5920000000000001</v>
      </c>
      <c r="G65" s="3">
        <f t="shared" si="9"/>
        <v>0.44755244755244755</v>
      </c>
      <c r="H65" s="3">
        <f t="shared" si="4"/>
        <v>0.66899360800567265</v>
      </c>
      <c r="I65" s="3">
        <f t="shared" si="10"/>
        <v>0.73285395166607936</v>
      </c>
      <c r="J65" s="3">
        <f t="shared" si="8"/>
        <v>44.755244755244753</v>
      </c>
      <c r="K65" s="3" t="s">
        <v>13</v>
      </c>
      <c r="L65" s="3" t="s">
        <v>88</v>
      </c>
      <c r="M65" s="3" t="s">
        <v>68</v>
      </c>
    </row>
    <row r="66" spans="1:15" x14ac:dyDescent="0.25">
      <c r="A66" s="3" t="s">
        <v>89</v>
      </c>
      <c r="B66" s="3">
        <v>20</v>
      </c>
      <c r="C66">
        <v>25</v>
      </c>
      <c r="D66">
        <v>11</v>
      </c>
      <c r="E66">
        <v>9</v>
      </c>
      <c r="F66" s="3">
        <f t="shared" si="3"/>
        <v>2.2275</v>
      </c>
      <c r="G66" s="3">
        <f t="shared" si="9"/>
        <v>0.33673469387755101</v>
      </c>
      <c r="H66" s="3">
        <f t="shared" si="4"/>
        <v>0.58028845747399715</v>
      </c>
      <c r="I66" s="3">
        <f t="shared" si="10"/>
        <v>0.61908283751431525</v>
      </c>
      <c r="J66" s="3">
        <f t="shared" ref="J66:J97" si="11">G66*100</f>
        <v>33.673469387755098</v>
      </c>
      <c r="K66" s="3" t="s">
        <v>13</v>
      </c>
      <c r="L66" s="3" t="s">
        <v>88</v>
      </c>
      <c r="M66" s="3" t="s">
        <v>68</v>
      </c>
    </row>
    <row r="67" spans="1:15" x14ac:dyDescent="0.25">
      <c r="A67" s="3" t="s">
        <v>80</v>
      </c>
      <c r="B67" s="3">
        <v>20</v>
      </c>
      <c r="C67">
        <v>24</v>
      </c>
      <c r="D67">
        <v>13</v>
      </c>
      <c r="E67">
        <v>11</v>
      </c>
      <c r="F67" s="3">
        <f t="shared" si="3"/>
        <v>3.0888</v>
      </c>
      <c r="G67" s="3">
        <f t="shared" si="9"/>
        <v>0.60829493087557607</v>
      </c>
      <c r="H67" s="3">
        <f t="shared" si="4"/>
        <v>0.77993264508903337</v>
      </c>
      <c r="I67" s="3">
        <f t="shared" si="10"/>
        <v>0.89455819083857968</v>
      </c>
      <c r="J67" s="3">
        <f t="shared" si="11"/>
        <v>60.829493087557609</v>
      </c>
      <c r="K67" s="3" t="s">
        <v>18</v>
      </c>
      <c r="L67" s="3" t="s">
        <v>28</v>
      </c>
      <c r="M67" s="3" t="s">
        <v>70</v>
      </c>
    </row>
    <row r="68" spans="1:15" x14ac:dyDescent="0.25">
      <c r="A68" s="3" t="s">
        <v>90</v>
      </c>
      <c r="B68" s="3">
        <v>20</v>
      </c>
      <c r="C68">
        <v>22</v>
      </c>
      <c r="D68">
        <v>11</v>
      </c>
      <c r="E68">
        <v>10</v>
      </c>
      <c r="F68" s="3">
        <f t="shared" si="3"/>
        <v>2.1779999999999999</v>
      </c>
      <c r="G68" s="3">
        <f t="shared" si="9"/>
        <v>0.72023809523809512</v>
      </c>
      <c r="H68" s="3">
        <f t="shared" si="4"/>
        <v>0.84866842479150539</v>
      </c>
      <c r="I68" s="3">
        <f t="shared" si="10"/>
        <v>1.0134626746828594</v>
      </c>
      <c r="J68" s="3">
        <f t="shared" si="11"/>
        <v>72.023809523809518</v>
      </c>
      <c r="K68" s="3" t="s">
        <v>11</v>
      </c>
      <c r="L68" s="3" t="s">
        <v>88</v>
      </c>
      <c r="M68" s="3" t="s">
        <v>68</v>
      </c>
    </row>
    <row r="69" spans="1:15" x14ac:dyDescent="0.25">
      <c r="A69" s="3" t="s">
        <v>91</v>
      </c>
      <c r="B69" s="3">
        <v>20</v>
      </c>
      <c r="C69">
        <v>19</v>
      </c>
      <c r="D69">
        <v>9</v>
      </c>
      <c r="E69">
        <v>8</v>
      </c>
      <c r="F69" s="3">
        <f t="shared" si="3"/>
        <v>1.2312000000000001</v>
      </c>
      <c r="G69" s="3">
        <f t="shared" si="9"/>
        <v>0.50666666666666671</v>
      </c>
      <c r="H69" s="3">
        <f t="shared" si="4"/>
        <v>0.71180521680208741</v>
      </c>
      <c r="I69" s="3">
        <f t="shared" si="10"/>
        <v>0.79206502761078335</v>
      </c>
      <c r="J69" s="3">
        <f t="shared" si="11"/>
        <v>50.666666666666671</v>
      </c>
      <c r="K69" s="3" t="s">
        <v>11</v>
      </c>
      <c r="L69" s="3" t="s">
        <v>88</v>
      </c>
      <c r="M69" s="3" t="s">
        <v>68</v>
      </c>
    </row>
    <row r="70" spans="1:15" x14ac:dyDescent="0.25">
      <c r="A70" s="3" t="s">
        <v>81</v>
      </c>
      <c r="B70" s="3">
        <v>20</v>
      </c>
      <c r="C70">
        <v>29</v>
      </c>
      <c r="D70">
        <v>13</v>
      </c>
      <c r="E70">
        <v>9</v>
      </c>
      <c r="F70" s="3">
        <f t="shared" si="3"/>
        <v>3.0537000000000001</v>
      </c>
      <c r="G70" s="3">
        <f t="shared" si="9"/>
        <v>0.69471744471744479</v>
      </c>
      <c r="H70" s="3">
        <f t="shared" si="4"/>
        <v>0.83349711740200083</v>
      </c>
      <c r="I70" s="3">
        <f t="shared" si="10"/>
        <v>0.9854071460756807</v>
      </c>
      <c r="J70" s="3">
        <f t="shared" si="11"/>
        <v>69.471744471744472</v>
      </c>
      <c r="K70" s="3" t="s">
        <v>5</v>
      </c>
      <c r="L70" s="3" t="s">
        <v>28</v>
      </c>
      <c r="M70" s="3" t="s">
        <v>70</v>
      </c>
    </row>
    <row r="71" spans="1:15" x14ac:dyDescent="0.25">
      <c r="A71" s="3" t="s">
        <v>82</v>
      </c>
      <c r="B71" s="3">
        <v>20</v>
      </c>
      <c r="C71">
        <v>28</v>
      </c>
      <c r="D71">
        <v>15</v>
      </c>
      <c r="E71">
        <v>10</v>
      </c>
      <c r="F71" s="3">
        <f t="shared" si="3"/>
        <v>3.78</v>
      </c>
      <c r="G71" s="3">
        <f t="shared" si="9"/>
        <v>0.83333333333333337</v>
      </c>
      <c r="H71" s="3">
        <f t="shared" si="4"/>
        <v>0.9128709291752769</v>
      </c>
      <c r="I71" s="3">
        <f t="shared" si="10"/>
        <v>1.1502619915109316</v>
      </c>
      <c r="J71" s="3">
        <f t="shared" si="11"/>
        <v>83.333333333333343</v>
      </c>
      <c r="K71" s="3" t="s">
        <v>5</v>
      </c>
      <c r="L71" s="3" t="s">
        <v>28</v>
      </c>
      <c r="M71" s="3" t="s">
        <v>68</v>
      </c>
      <c r="O71" s="21"/>
    </row>
    <row r="72" spans="1:15" x14ac:dyDescent="0.25">
      <c r="A72" s="3" t="s">
        <v>83</v>
      </c>
      <c r="B72" s="3">
        <v>20</v>
      </c>
      <c r="C72">
        <v>29</v>
      </c>
      <c r="D72">
        <v>13</v>
      </c>
      <c r="E72">
        <v>11</v>
      </c>
      <c r="F72" s="3">
        <f t="shared" si="3"/>
        <v>3.7323000000000004</v>
      </c>
      <c r="G72" s="3">
        <f t="shared" si="9"/>
        <v>0.59962406015037595</v>
      </c>
      <c r="H72" s="3">
        <f t="shared" si="4"/>
        <v>0.77435396308818361</v>
      </c>
      <c r="I72" s="3">
        <f t="shared" si="10"/>
        <v>0.88569346179901243</v>
      </c>
      <c r="J72" s="3">
        <f t="shared" si="11"/>
        <v>59.962406015037594</v>
      </c>
      <c r="K72" s="3" t="s">
        <v>5</v>
      </c>
      <c r="L72" s="3" t="s">
        <v>28</v>
      </c>
      <c r="M72" s="3" t="s">
        <v>70</v>
      </c>
      <c r="O72" s="21"/>
    </row>
    <row r="73" spans="1:15" x14ac:dyDescent="0.25">
      <c r="A73" s="3" t="s">
        <v>84</v>
      </c>
      <c r="B73" s="3">
        <v>20</v>
      </c>
      <c r="C73">
        <v>19</v>
      </c>
      <c r="D73">
        <v>9</v>
      </c>
      <c r="E73">
        <v>8</v>
      </c>
      <c r="F73" s="3">
        <f t="shared" si="3"/>
        <v>1.2312000000000001</v>
      </c>
      <c r="G73" s="3">
        <f t="shared" si="9"/>
        <v>0.63333333333333341</v>
      </c>
      <c r="H73" s="3">
        <f t="shared" si="4"/>
        <v>0.79582242575422146</v>
      </c>
      <c r="I73" s="3">
        <f t="shared" si="10"/>
        <v>0.92036456131415001</v>
      </c>
      <c r="J73" s="3">
        <f t="shared" si="11"/>
        <v>63.333333333333343</v>
      </c>
      <c r="K73" s="3" t="s">
        <v>12</v>
      </c>
      <c r="L73" s="3" t="s">
        <v>28</v>
      </c>
      <c r="M73" s="3" t="s">
        <v>68</v>
      </c>
      <c r="O73" s="21"/>
    </row>
    <row r="74" spans="1:15" x14ac:dyDescent="0.25">
      <c r="A74" s="3" t="s">
        <v>85</v>
      </c>
      <c r="B74" s="3">
        <v>20</v>
      </c>
      <c r="C74">
        <v>19</v>
      </c>
      <c r="D74">
        <v>11</v>
      </c>
      <c r="E74">
        <v>10</v>
      </c>
      <c r="F74" s="3">
        <f t="shared" si="3"/>
        <v>1.881</v>
      </c>
      <c r="G74" s="3">
        <f t="shared" si="9"/>
        <v>0.92888888888888899</v>
      </c>
      <c r="H74" s="3">
        <f t="shared" si="4"/>
        <v>0.96378881965339736</v>
      </c>
      <c r="I74" s="3">
        <f t="shared" si="10"/>
        <v>1.3008635309614931</v>
      </c>
      <c r="J74" s="3">
        <f t="shared" si="11"/>
        <v>92.8888888888889</v>
      </c>
      <c r="K74" s="3" t="s">
        <v>12</v>
      </c>
      <c r="L74" s="3" t="s">
        <v>28</v>
      </c>
      <c r="M74" s="3" t="s">
        <v>70</v>
      </c>
      <c r="O74" s="21"/>
    </row>
    <row r="75" spans="1:15" x14ac:dyDescent="0.25">
      <c r="A75" s="3" t="s">
        <v>86</v>
      </c>
      <c r="B75" s="3">
        <v>20</v>
      </c>
      <c r="C75">
        <v>22</v>
      </c>
      <c r="D75">
        <v>10</v>
      </c>
      <c r="E75">
        <v>9</v>
      </c>
      <c r="F75" s="3">
        <f t="shared" si="3"/>
        <v>1.782</v>
      </c>
      <c r="G75" s="3">
        <f t="shared" si="9"/>
        <v>0.46153846153846151</v>
      </c>
      <c r="H75" s="3">
        <f t="shared" si="4"/>
        <v>0.67936622048675743</v>
      </c>
      <c r="I75" s="3">
        <f t="shared" si="10"/>
        <v>0.74689859306903661</v>
      </c>
      <c r="J75" s="3">
        <f t="shared" si="11"/>
        <v>46.153846153846153</v>
      </c>
      <c r="K75" s="3" t="s">
        <v>12</v>
      </c>
      <c r="L75" s="3" t="s">
        <v>28</v>
      </c>
      <c r="M75" s="3" t="s">
        <v>68</v>
      </c>
      <c r="O75" s="21"/>
    </row>
    <row r="76" spans="1:15" x14ac:dyDescent="0.25">
      <c r="A76" s="3" t="s">
        <v>93</v>
      </c>
      <c r="B76" s="3">
        <v>20</v>
      </c>
      <c r="C76">
        <v>27</v>
      </c>
      <c r="D76">
        <v>15</v>
      </c>
      <c r="E76">
        <v>11</v>
      </c>
      <c r="F76" s="3">
        <f t="shared" si="3"/>
        <v>4.0095000000000001</v>
      </c>
      <c r="G76" s="3">
        <f t="shared" si="9"/>
        <v>0.80357142857142849</v>
      </c>
      <c r="H76" s="3">
        <f t="shared" si="4"/>
        <v>0.89642145700079523</v>
      </c>
      <c r="I76" s="3">
        <f t="shared" si="10"/>
        <v>1.1116281120564868</v>
      </c>
      <c r="J76" s="3">
        <f t="shared" si="11"/>
        <v>80.357142857142847</v>
      </c>
      <c r="K76" s="3" t="s">
        <v>19</v>
      </c>
      <c r="L76" s="3" t="s">
        <v>88</v>
      </c>
      <c r="M76" s="3" t="s">
        <v>68</v>
      </c>
      <c r="O76" s="21"/>
    </row>
    <row r="77" spans="1:15" x14ac:dyDescent="0.25">
      <c r="A77" s="3" t="s">
        <v>94</v>
      </c>
      <c r="B77" s="3">
        <v>20</v>
      </c>
      <c r="C77">
        <v>27</v>
      </c>
      <c r="D77">
        <v>17.5</v>
      </c>
      <c r="E77">
        <v>13</v>
      </c>
      <c r="F77" s="3">
        <f t="shared" si="3"/>
        <v>5.5282499999999999</v>
      </c>
      <c r="G77" s="3">
        <f t="shared" si="9"/>
        <v>0.984375</v>
      </c>
      <c r="H77" s="3">
        <f t="shared" si="4"/>
        <v>0.99215674164922152</v>
      </c>
      <c r="I77" s="3">
        <f t="shared" si="10"/>
        <v>1.4454684956268316</v>
      </c>
      <c r="J77" s="3">
        <f t="shared" si="11"/>
        <v>98.4375</v>
      </c>
      <c r="K77" s="3" t="s">
        <v>19</v>
      </c>
      <c r="L77" s="3" t="s">
        <v>88</v>
      </c>
      <c r="M77" s="3" t="s">
        <v>70</v>
      </c>
      <c r="O77" s="21"/>
    </row>
    <row r="78" spans="1:15" x14ac:dyDescent="0.25">
      <c r="A78" s="3" t="s">
        <v>95</v>
      </c>
      <c r="B78" s="3">
        <v>20</v>
      </c>
      <c r="C78">
        <v>24</v>
      </c>
      <c r="D78">
        <v>12</v>
      </c>
      <c r="E78">
        <v>11</v>
      </c>
      <c r="F78" s="3">
        <f t="shared" si="3"/>
        <v>2.8512</v>
      </c>
      <c r="G78" s="3">
        <f t="shared" si="9"/>
        <v>0.58021978021978027</v>
      </c>
      <c r="H78" s="3">
        <f t="shared" si="4"/>
        <v>0.76172158970307535</v>
      </c>
      <c r="I78" s="3">
        <f t="shared" si="10"/>
        <v>0.86596614651492443</v>
      </c>
      <c r="J78" s="3">
        <f t="shared" si="11"/>
        <v>58.021978021978029</v>
      </c>
      <c r="K78" s="3" t="s">
        <v>19</v>
      </c>
      <c r="L78" s="3" t="s">
        <v>88</v>
      </c>
      <c r="M78" s="3" t="s">
        <v>70</v>
      </c>
      <c r="O78" s="21"/>
    </row>
    <row r="79" spans="1:15" x14ac:dyDescent="0.25">
      <c r="A79" s="3" t="s">
        <v>96</v>
      </c>
      <c r="B79" s="3">
        <v>20</v>
      </c>
      <c r="C79">
        <v>19</v>
      </c>
      <c r="D79">
        <v>12</v>
      </c>
      <c r="E79">
        <v>9</v>
      </c>
      <c r="F79" s="3">
        <f t="shared" si="3"/>
        <v>1.8468000000000002</v>
      </c>
      <c r="G79" s="3">
        <f t="shared" si="9"/>
        <v>0.6495726495726496</v>
      </c>
      <c r="H79" s="3">
        <f t="shared" si="4"/>
        <v>0.8059606997693185</v>
      </c>
      <c r="I79" s="3">
        <f t="shared" si="10"/>
        <v>0.93729656846876563</v>
      </c>
      <c r="J79" s="3">
        <f t="shared" si="11"/>
        <v>64.957264957264954</v>
      </c>
      <c r="K79" s="3" t="s">
        <v>10</v>
      </c>
      <c r="L79" s="3" t="s">
        <v>88</v>
      </c>
      <c r="M79" s="3" t="s">
        <v>68</v>
      </c>
      <c r="O79" s="21"/>
    </row>
    <row r="80" spans="1:15" x14ac:dyDescent="0.25">
      <c r="A80" s="3" t="s">
        <v>98</v>
      </c>
      <c r="B80" s="3">
        <v>20</v>
      </c>
      <c r="C80">
        <v>18</v>
      </c>
      <c r="D80">
        <v>12</v>
      </c>
      <c r="E80">
        <v>10</v>
      </c>
      <c r="F80" s="3">
        <f t="shared" si="3"/>
        <v>1.944</v>
      </c>
      <c r="G80" s="3">
        <f>F80/F27</f>
        <v>0.71146245059288526</v>
      </c>
      <c r="H80" s="3">
        <f t="shared" si="4"/>
        <v>0.84348233567329989</v>
      </c>
      <c r="I80" s="3">
        <f t="shared" si="10"/>
        <v>1.0037335028434182</v>
      </c>
      <c r="J80" s="3">
        <f t="shared" si="11"/>
        <v>71.146245059288532</v>
      </c>
      <c r="K80" s="3" t="s">
        <v>16</v>
      </c>
      <c r="L80" s="3" t="s">
        <v>88</v>
      </c>
      <c r="M80" s="3" t="s">
        <v>70</v>
      </c>
      <c r="O80" s="21"/>
    </row>
    <row r="81" spans="1:15" x14ac:dyDescent="0.25">
      <c r="A81" s="3" t="s">
        <v>99</v>
      </c>
      <c r="B81" s="3">
        <v>20</v>
      </c>
      <c r="C81">
        <v>23</v>
      </c>
      <c r="D81">
        <v>13</v>
      </c>
      <c r="E81">
        <v>10</v>
      </c>
      <c r="F81" s="3">
        <f t="shared" si="3"/>
        <v>2.6909999999999998</v>
      </c>
      <c r="G81" s="3">
        <f>F81/F28</f>
        <v>0.51111111111111107</v>
      </c>
      <c r="H81" s="3">
        <f t="shared" si="4"/>
        <v>0.7149203529842405</v>
      </c>
      <c r="I81" s="3">
        <f t="shared" si="10"/>
        <v>0.79651018920658179</v>
      </c>
      <c r="J81" s="3">
        <f t="shared" si="11"/>
        <v>51.111111111111107</v>
      </c>
      <c r="K81" s="3" t="s">
        <v>10</v>
      </c>
      <c r="L81" s="3" t="s">
        <v>88</v>
      </c>
      <c r="M81" s="3" t="s">
        <v>70</v>
      </c>
      <c r="O81" s="21"/>
    </row>
    <row r="82" spans="1:15" x14ac:dyDescent="0.25">
      <c r="A82" s="3" t="s">
        <v>66</v>
      </c>
      <c r="B82" s="3">
        <v>30</v>
      </c>
      <c r="C82">
        <v>21</v>
      </c>
      <c r="D82">
        <v>13</v>
      </c>
      <c r="E82">
        <v>11</v>
      </c>
      <c r="F82" s="3">
        <f t="shared" si="3"/>
        <v>2.7027000000000001</v>
      </c>
      <c r="G82" s="3">
        <f t="shared" ref="G82:G105" si="12">F82/F2</f>
        <v>0.37631578947368421</v>
      </c>
      <c r="H82" s="3">
        <f t="shared" si="4"/>
        <v>0.61344583255058815</v>
      </c>
      <c r="I82" s="3">
        <f t="shared" si="10"/>
        <v>0.66041650253455053</v>
      </c>
      <c r="J82" s="3">
        <f t="shared" si="11"/>
        <v>37.631578947368425</v>
      </c>
      <c r="K82" s="3" t="s">
        <v>6</v>
      </c>
      <c r="L82" s="3" t="s">
        <v>28</v>
      </c>
      <c r="M82" s="3" t="s">
        <v>68</v>
      </c>
      <c r="O82" s="21"/>
    </row>
    <row r="83" spans="1:15" x14ac:dyDescent="0.25">
      <c r="A83" s="3" t="s">
        <v>69</v>
      </c>
      <c r="B83" s="3">
        <v>30</v>
      </c>
      <c r="C83">
        <v>18</v>
      </c>
      <c r="D83">
        <v>9</v>
      </c>
      <c r="E83">
        <v>10</v>
      </c>
      <c r="F83" s="3">
        <f t="shared" si="3"/>
        <v>1.458</v>
      </c>
      <c r="G83" s="3">
        <f t="shared" si="12"/>
        <v>0.25829081632653061</v>
      </c>
      <c r="H83" s="3">
        <f t="shared" si="4"/>
        <v>0.5082231953842038</v>
      </c>
      <c r="I83" s="3">
        <f t="shared" si="10"/>
        <v>0.53312041918947184</v>
      </c>
      <c r="J83" s="3">
        <f t="shared" si="11"/>
        <v>25.829081632653061</v>
      </c>
      <c r="K83" s="3" t="s">
        <v>6</v>
      </c>
      <c r="L83" s="3" t="s">
        <v>28</v>
      </c>
      <c r="M83" s="3" t="s">
        <v>70</v>
      </c>
      <c r="O83" s="21"/>
    </row>
    <row r="84" spans="1:15" x14ac:dyDescent="0.25">
      <c r="A84" s="3" t="s">
        <v>73</v>
      </c>
      <c r="B84" s="3">
        <v>30</v>
      </c>
      <c r="C84">
        <v>22</v>
      </c>
      <c r="D84">
        <v>12</v>
      </c>
      <c r="E84">
        <v>11</v>
      </c>
      <c r="F84" s="3">
        <f t="shared" si="3"/>
        <v>2.6135999999999999</v>
      </c>
      <c r="G84" s="3">
        <f t="shared" si="12"/>
        <v>0.44608294930875575</v>
      </c>
      <c r="H84" s="3">
        <f t="shared" si="4"/>
        <v>0.66789441479080791</v>
      </c>
      <c r="I84" s="3">
        <f t="shared" si="10"/>
        <v>0.73137606913001163</v>
      </c>
      <c r="J84" s="3">
        <f t="shared" si="11"/>
        <v>44.608294930875573</v>
      </c>
      <c r="K84" s="3" t="s">
        <v>15</v>
      </c>
      <c r="L84" s="3" t="s">
        <v>28</v>
      </c>
      <c r="M84" s="3" t="s">
        <v>68</v>
      </c>
      <c r="O84" s="21"/>
    </row>
    <row r="85" spans="1:15" x14ac:dyDescent="0.25">
      <c r="A85" s="3" t="s">
        <v>74</v>
      </c>
      <c r="B85" s="3">
        <v>30</v>
      </c>
      <c r="C85">
        <v>26</v>
      </c>
      <c r="D85">
        <v>13</v>
      </c>
      <c r="E85">
        <v>12</v>
      </c>
      <c r="F85" s="3">
        <f t="shared" ref="F85:F107" si="13">(D85*2)*C85*0.45*E85/1000</f>
        <v>3.6503999999999994</v>
      </c>
      <c r="G85" s="3">
        <f t="shared" si="12"/>
        <v>0.39241486068111442</v>
      </c>
      <c r="H85" s="3">
        <f t="shared" si="4"/>
        <v>0.6264302520481545</v>
      </c>
      <c r="I85" s="3">
        <f t="shared" si="10"/>
        <v>0.67696506874208151</v>
      </c>
      <c r="J85" s="3">
        <f t="shared" si="11"/>
        <v>39.241486068111442</v>
      </c>
      <c r="K85" s="3" t="s">
        <v>15</v>
      </c>
      <c r="L85" s="3" t="s">
        <v>28</v>
      </c>
      <c r="M85" s="3" t="s">
        <v>68</v>
      </c>
    </row>
    <row r="86" spans="1:15" x14ac:dyDescent="0.25">
      <c r="A86" s="3" t="s">
        <v>75</v>
      </c>
      <c r="B86" s="3">
        <v>30</v>
      </c>
      <c r="C86">
        <v>24</v>
      </c>
      <c r="D86">
        <v>12</v>
      </c>
      <c r="E86">
        <v>12</v>
      </c>
      <c r="F86" s="3">
        <f t="shared" si="13"/>
        <v>3.1103999999999998</v>
      </c>
      <c r="G86" s="3">
        <f t="shared" si="12"/>
        <v>0.4840336134453781</v>
      </c>
      <c r="H86" s="3">
        <f t="shared" si="4"/>
        <v>0.69572524278293801</v>
      </c>
      <c r="I86" s="3">
        <f t="shared" si="10"/>
        <v>0.7694290621042279</v>
      </c>
      <c r="J86" s="3">
        <f t="shared" si="11"/>
        <v>48.403361344537807</v>
      </c>
      <c r="K86" s="3" t="s">
        <v>15</v>
      </c>
      <c r="L86" s="3" t="s">
        <v>28</v>
      </c>
      <c r="M86" s="3" t="s">
        <v>70</v>
      </c>
    </row>
    <row r="87" spans="1:15" x14ac:dyDescent="0.25">
      <c r="A87" s="3" t="s">
        <v>76</v>
      </c>
      <c r="B87" s="3">
        <v>30</v>
      </c>
      <c r="C87">
        <v>23</v>
      </c>
      <c r="D87">
        <v>10</v>
      </c>
      <c r="E87">
        <v>11</v>
      </c>
      <c r="F87" s="3">
        <f t="shared" si="13"/>
        <v>2.2770000000000001</v>
      </c>
      <c r="G87" s="3">
        <f t="shared" si="12"/>
        <v>0.40885585003232067</v>
      </c>
      <c r="H87" s="3">
        <f t="shared" si="4"/>
        <v>0.63941836854466472</v>
      </c>
      <c r="I87" s="3">
        <f t="shared" si="10"/>
        <v>0.69374154093124651</v>
      </c>
      <c r="J87" s="3">
        <f t="shared" si="11"/>
        <v>40.885585003232066</v>
      </c>
      <c r="K87" s="3" t="s">
        <v>15</v>
      </c>
      <c r="L87" s="3" t="s">
        <v>28</v>
      </c>
      <c r="M87" s="3" t="s">
        <v>68</v>
      </c>
    </row>
    <row r="88" spans="1:15" x14ac:dyDescent="0.25">
      <c r="A88" s="3" t="s">
        <v>77</v>
      </c>
      <c r="B88" s="3">
        <v>30</v>
      </c>
      <c r="C88">
        <v>24</v>
      </c>
      <c r="D88">
        <v>13</v>
      </c>
      <c r="E88">
        <v>12</v>
      </c>
      <c r="F88" s="3">
        <f t="shared" si="13"/>
        <v>3.3696000000000002</v>
      </c>
      <c r="G88" s="3">
        <f t="shared" si="12"/>
        <v>0.47542857142857142</v>
      </c>
      <c r="H88" s="3">
        <f t="shared" si="4"/>
        <v>0.68951328589706773</v>
      </c>
      <c r="I88" s="3">
        <f t="shared" si="10"/>
        <v>0.76081683397882838</v>
      </c>
      <c r="J88" s="3">
        <f t="shared" si="11"/>
        <v>47.542857142857144</v>
      </c>
      <c r="K88" s="3" t="s">
        <v>8</v>
      </c>
      <c r="L88" s="3" t="s">
        <v>28</v>
      </c>
      <c r="M88" s="3" t="s">
        <v>70</v>
      </c>
    </row>
    <row r="89" spans="1:15" x14ac:dyDescent="0.25">
      <c r="A89" s="3" t="s">
        <v>78</v>
      </c>
      <c r="B89" s="3">
        <v>30</v>
      </c>
      <c r="C89">
        <v>21</v>
      </c>
      <c r="D89">
        <v>13</v>
      </c>
      <c r="E89">
        <v>9</v>
      </c>
      <c r="F89" s="3">
        <f t="shared" si="13"/>
        <v>2.2113</v>
      </c>
      <c r="G89" s="3">
        <f t="shared" si="12"/>
        <v>0.3970588235294118</v>
      </c>
      <c r="H89" s="3">
        <f t="shared" si="4"/>
        <v>0.63012603781260446</v>
      </c>
      <c r="I89" s="3">
        <f t="shared" si="10"/>
        <v>0.68171551764255578</v>
      </c>
      <c r="J89" s="3">
        <f t="shared" si="11"/>
        <v>39.705882352941181</v>
      </c>
      <c r="K89" s="3" t="s">
        <v>8</v>
      </c>
      <c r="L89" s="3" t="s">
        <v>28</v>
      </c>
      <c r="M89" s="3" t="s">
        <v>70</v>
      </c>
    </row>
    <row r="90" spans="1:15" x14ac:dyDescent="0.25">
      <c r="A90" s="3" t="s">
        <v>79</v>
      </c>
      <c r="B90" s="3">
        <v>30</v>
      </c>
      <c r="C90">
        <v>23</v>
      </c>
      <c r="D90">
        <v>11</v>
      </c>
      <c r="E90">
        <v>10</v>
      </c>
      <c r="F90" s="3">
        <f t="shared" si="13"/>
        <v>2.2770000000000001</v>
      </c>
      <c r="G90" s="3">
        <f t="shared" si="12"/>
        <v>0.3923697270471464</v>
      </c>
      <c r="H90" s="3">
        <f t="shared" si="4"/>
        <v>0.62639422654359322</v>
      </c>
      <c r="I90" s="3">
        <f t="shared" si="10"/>
        <v>0.67691885209496594</v>
      </c>
      <c r="J90" s="3">
        <f t="shared" si="11"/>
        <v>39.236972704714638</v>
      </c>
      <c r="K90" s="3" t="s">
        <v>18</v>
      </c>
      <c r="L90" s="3" t="s">
        <v>28</v>
      </c>
      <c r="M90" s="3" t="s">
        <v>70</v>
      </c>
    </row>
    <row r="91" spans="1:15" x14ac:dyDescent="0.25">
      <c r="A91" s="3" t="s">
        <v>87</v>
      </c>
      <c r="B91" s="3">
        <v>30</v>
      </c>
      <c r="C91">
        <v>21</v>
      </c>
      <c r="D91">
        <v>11</v>
      </c>
      <c r="E91">
        <v>11</v>
      </c>
      <c r="F91" s="3">
        <f t="shared" si="13"/>
        <v>2.2869000000000002</v>
      </c>
      <c r="G91" s="3">
        <f t="shared" si="12"/>
        <v>0.39487179487179491</v>
      </c>
      <c r="H91" s="3">
        <f t="shared" si="4"/>
        <v>0.6283882516977819</v>
      </c>
      <c r="I91" s="3">
        <f t="shared" si="10"/>
        <v>0.67947955069743415</v>
      </c>
      <c r="J91" s="3">
        <f t="shared" si="11"/>
        <v>39.487179487179489</v>
      </c>
      <c r="K91" s="3" t="s">
        <v>13</v>
      </c>
      <c r="L91" s="3" t="s">
        <v>88</v>
      </c>
      <c r="M91" s="3" t="s">
        <v>68</v>
      </c>
    </row>
    <row r="92" spans="1:15" x14ac:dyDescent="0.25">
      <c r="A92" s="3" t="s">
        <v>89</v>
      </c>
      <c r="B92" s="3">
        <v>30</v>
      </c>
      <c r="C92">
        <v>21</v>
      </c>
      <c r="D92">
        <v>11</v>
      </c>
      <c r="E92">
        <v>10</v>
      </c>
      <c r="F92" s="3">
        <f t="shared" si="13"/>
        <v>2.0790000000000002</v>
      </c>
      <c r="G92" s="3">
        <f t="shared" si="12"/>
        <v>0.31428571428571428</v>
      </c>
      <c r="H92" s="3">
        <f t="shared" si="4"/>
        <v>0.56061191058138804</v>
      </c>
      <c r="I92" s="3">
        <f t="shared" si="10"/>
        <v>0.5951245675525384</v>
      </c>
      <c r="J92" s="3">
        <f t="shared" si="11"/>
        <v>31.428571428571427</v>
      </c>
      <c r="K92" s="3" t="s">
        <v>13</v>
      </c>
      <c r="L92" s="3" t="s">
        <v>88</v>
      </c>
      <c r="M92" s="3" t="s">
        <v>68</v>
      </c>
    </row>
    <row r="93" spans="1:15" x14ac:dyDescent="0.25">
      <c r="A93" s="3" t="s">
        <v>80</v>
      </c>
      <c r="B93" s="3">
        <v>30</v>
      </c>
      <c r="C93">
        <v>21</v>
      </c>
      <c r="D93">
        <v>12</v>
      </c>
      <c r="E93">
        <v>11</v>
      </c>
      <c r="F93" s="3">
        <f t="shared" si="13"/>
        <v>2.4948000000000001</v>
      </c>
      <c r="G93" s="3">
        <f t="shared" si="12"/>
        <v>0.49131513647642683</v>
      </c>
      <c r="H93" s="3">
        <f t="shared" ref="H93:H107" si="14">SQRT(G93)</f>
        <v>0.70093875372704773</v>
      </c>
      <c r="I93" s="3">
        <f t="shared" si="10"/>
        <v>0.77671286309994803</v>
      </c>
      <c r="J93" s="3">
        <f t="shared" si="11"/>
        <v>49.131513647642684</v>
      </c>
      <c r="K93" s="3" t="s">
        <v>18</v>
      </c>
      <c r="L93" s="3" t="s">
        <v>28</v>
      </c>
      <c r="M93" s="3" t="s">
        <v>70</v>
      </c>
    </row>
    <row r="94" spans="1:15" x14ac:dyDescent="0.25">
      <c r="A94" s="3" t="s">
        <v>90</v>
      </c>
      <c r="B94" s="3">
        <v>30</v>
      </c>
      <c r="C94">
        <v>23</v>
      </c>
      <c r="D94">
        <v>12</v>
      </c>
      <c r="E94">
        <v>8</v>
      </c>
      <c r="F94" s="3">
        <f t="shared" si="13"/>
        <v>1.9872000000000001</v>
      </c>
      <c r="G94" s="3">
        <f t="shared" si="12"/>
        <v>0.65714285714285703</v>
      </c>
      <c r="H94" s="3">
        <f t="shared" si="14"/>
        <v>0.81064348337777747</v>
      </c>
      <c r="I94" s="3">
        <f t="shared" si="10"/>
        <v>0.94525023772882177</v>
      </c>
      <c r="J94" s="3">
        <f t="shared" si="11"/>
        <v>65.714285714285708</v>
      </c>
      <c r="K94" s="3" t="s">
        <v>11</v>
      </c>
      <c r="L94" s="3" t="s">
        <v>88</v>
      </c>
      <c r="M94" s="3" t="s">
        <v>68</v>
      </c>
    </row>
    <row r="95" spans="1:15" x14ac:dyDescent="0.25">
      <c r="A95" s="3" t="s">
        <v>91</v>
      </c>
      <c r="B95" s="3">
        <v>30</v>
      </c>
      <c r="C95">
        <v>17</v>
      </c>
      <c r="D95">
        <v>9</v>
      </c>
      <c r="E95">
        <v>10</v>
      </c>
      <c r="F95" s="3">
        <f t="shared" si="13"/>
        <v>1.3770000000000002</v>
      </c>
      <c r="G95" s="3">
        <f t="shared" si="12"/>
        <v>0.56666666666666676</v>
      </c>
      <c r="H95" s="3">
        <f t="shared" si="14"/>
        <v>0.75277265270908111</v>
      </c>
      <c r="I95" s="3">
        <f t="shared" si="10"/>
        <v>0.85226395810241917</v>
      </c>
      <c r="J95" s="3">
        <f t="shared" si="11"/>
        <v>56.666666666666679</v>
      </c>
      <c r="K95" s="3" t="s">
        <v>11</v>
      </c>
      <c r="L95" s="3" t="s">
        <v>88</v>
      </c>
      <c r="M95" s="3" t="s">
        <v>68</v>
      </c>
    </row>
    <row r="96" spans="1:15" x14ac:dyDescent="0.25">
      <c r="A96" s="3" t="s">
        <v>81</v>
      </c>
      <c r="B96" s="3">
        <v>30</v>
      </c>
      <c r="C96">
        <v>23</v>
      </c>
      <c r="D96">
        <v>13</v>
      </c>
      <c r="E96">
        <v>11</v>
      </c>
      <c r="F96" s="3">
        <f t="shared" si="13"/>
        <v>2.9601000000000002</v>
      </c>
      <c r="G96" s="3">
        <f t="shared" si="12"/>
        <v>0.67342342342342343</v>
      </c>
      <c r="H96" s="3">
        <f t="shared" si="14"/>
        <v>0.82062380139953495</v>
      </c>
      <c r="I96" s="3">
        <f t="shared" si="10"/>
        <v>0.96250174042395831</v>
      </c>
      <c r="J96" s="3">
        <f t="shared" si="11"/>
        <v>67.342342342342349</v>
      </c>
      <c r="K96" s="3" t="s">
        <v>5</v>
      </c>
      <c r="L96" s="3" t="s">
        <v>28</v>
      </c>
      <c r="M96" s="3" t="s">
        <v>70</v>
      </c>
      <c r="O96" s="21"/>
    </row>
    <row r="97" spans="1:15" x14ac:dyDescent="0.25">
      <c r="A97" s="3" t="s">
        <v>82</v>
      </c>
      <c r="B97" s="3">
        <v>30</v>
      </c>
      <c r="C97">
        <v>26</v>
      </c>
      <c r="D97">
        <v>13</v>
      </c>
      <c r="E97">
        <v>11</v>
      </c>
      <c r="F97" s="3">
        <f t="shared" si="13"/>
        <v>3.3461999999999996</v>
      </c>
      <c r="G97" s="3">
        <f t="shared" si="12"/>
        <v>0.73769841269841263</v>
      </c>
      <c r="H97" s="3">
        <f t="shared" si="14"/>
        <v>0.85889371443643281</v>
      </c>
      <c r="I97" s="3">
        <f t="shared" si="10"/>
        <v>1.033105679326549</v>
      </c>
      <c r="J97" s="3">
        <f t="shared" si="11"/>
        <v>73.769841269841265</v>
      </c>
      <c r="K97" s="3" t="s">
        <v>5</v>
      </c>
      <c r="L97" s="3" t="s">
        <v>28</v>
      </c>
      <c r="M97" s="3" t="s">
        <v>68</v>
      </c>
      <c r="O97" s="21"/>
    </row>
    <row r="98" spans="1:15" x14ac:dyDescent="0.25">
      <c r="A98" s="3" t="s">
        <v>83</v>
      </c>
      <c r="B98" s="3">
        <v>30</v>
      </c>
      <c r="C98">
        <v>26</v>
      </c>
      <c r="D98">
        <v>14</v>
      </c>
      <c r="E98">
        <v>11</v>
      </c>
      <c r="F98" s="3">
        <f t="shared" si="13"/>
        <v>3.6036000000000006</v>
      </c>
      <c r="G98" s="3">
        <f t="shared" si="12"/>
        <v>0.57894736842105265</v>
      </c>
      <c r="H98" s="3">
        <f t="shared" si="14"/>
        <v>0.76088591025268215</v>
      </c>
      <c r="I98" s="3">
        <f t="shared" si="10"/>
        <v>0.86467730371629825</v>
      </c>
      <c r="J98" s="3">
        <f t="shared" ref="J98:J107" si="15">G98*100</f>
        <v>57.894736842105267</v>
      </c>
      <c r="K98" s="3" t="s">
        <v>5</v>
      </c>
      <c r="L98" s="3" t="s">
        <v>28</v>
      </c>
      <c r="M98" s="3" t="s">
        <v>70</v>
      </c>
      <c r="O98" s="21"/>
    </row>
    <row r="99" spans="1:15" x14ac:dyDescent="0.25">
      <c r="A99" s="3" t="s">
        <v>84</v>
      </c>
      <c r="B99" s="3">
        <v>30</v>
      </c>
      <c r="C99">
        <v>15</v>
      </c>
      <c r="D99">
        <v>10</v>
      </c>
      <c r="E99">
        <v>7</v>
      </c>
      <c r="F99" s="3">
        <f t="shared" si="13"/>
        <v>0.94499999999999995</v>
      </c>
      <c r="G99" s="3">
        <f t="shared" si="12"/>
        <v>0.4861111111111111</v>
      </c>
      <c r="H99" s="3">
        <f t="shared" si="14"/>
        <v>0.69721668877839627</v>
      </c>
      <c r="I99" s="3">
        <f t="shared" si="10"/>
        <v>0.77150748776555067</v>
      </c>
      <c r="J99" s="3">
        <f t="shared" si="15"/>
        <v>48.611111111111107</v>
      </c>
      <c r="K99" s="3" t="s">
        <v>12</v>
      </c>
      <c r="L99" s="3" t="s">
        <v>28</v>
      </c>
      <c r="M99" s="3" t="s">
        <v>68</v>
      </c>
      <c r="O99" s="21"/>
    </row>
    <row r="100" spans="1:15" x14ac:dyDescent="0.25">
      <c r="A100" s="3" t="s">
        <v>85</v>
      </c>
      <c r="B100" s="3">
        <v>30</v>
      </c>
      <c r="C100">
        <v>12</v>
      </c>
      <c r="D100">
        <v>10</v>
      </c>
      <c r="E100">
        <v>11</v>
      </c>
      <c r="F100" s="3">
        <f t="shared" si="13"/>
        <v>1.1879999999999999</v>
      </c>
      <c r="G100" s="3">
        <f t="shared" si="12"/>
        <v>0.58666666666666667</v>
      </c>
      <c r="H100" s="3">
        <f t="shared" si="14"/>
        <v>0.76594168620507053</v>
      </c>
      <c r="I100" s="3">
        <f t="shared" si="10"/>
        <v>0.87250477984226826</v>
      </c>
      <c r="J100" s="3">
        <f t="shared" si="15"/>
        <v>58.666666666666664</v>
      </c>
      <c r="K100" s="3" t="s">
        <v>12</v>
      </c>
      <c r="L100" s="3" t="s">
        <v>28</v>
      </c>
      <c r="M100" s="3" t="s">
        <v>70</v>
      </c>
      <c r="O100" s="21"/>
    </row>
    <row r="101" spans="1:15" x14ac:dyDescent="0.25">
      <c r="A101" s="3" t="s">
        <v>86</v>
      </c>
      <c r="B101" s="3">
        <v>30</v>
      </c>
      <c r="C101">
        <v>17</v>
      </c>
      <c r="D101">
        <v>9.5</v>
      </c>
      <c r="E101">
        <v>9</v>
      </c>
      <c r="F101" s="3">
        <f t="shared" si="13"/>
        <v>1.3081499999999999</v>
      </c>
      <c r="G101" s="3">
        <f t="shared" si="12"/>
        <v>0.33881118881118877</v>
      </c>
      <c r="H101" s="3">
        <f t="shared" si="14"/>
        <v>0.58207489965741421</v>
      </c>
      <c r="I101" s="3">
        <f t="shared" si="10"/>
        <v>0.62127809498209519</v>
      </c>
      <c r="J101" s="3">
        <f t="shared" si="15"/>
        <v>33.88111888111888</v>
      </c>
      <c r="K101" s="3" t="s">
        <v>12</v>
      </c>
      <c r="L101" s="3" t="s">
        <v>28</v>
      </c>
      <c r="M101" s="3" t="s">
        <v>68</v>
      </c>
      <c r="O101" s="21"/>
    </row>
    <row r="102" spans="1:15" x14ac:dyDescent="0.25">
      <c r="A102" s="3" t="s">
        <v>93</v>
      </c>
      <c r="B102" s="3">
        <v>30</v>
      </c>
      <c r="C102">
        <v>24</v>
      </c>
      <c r="D102">
        <v>14</v>
      </c>
      <c r="E102">
        <v>12</v>
      </c>
      <c r="F102" s="3">
        <f t="shared" si="13"/>
        <v>3.6288</v>
      </c>
      <c r="G102" s="3">
        <f t="shared" si="12"/>
        <v>0.72727272727272729</v>
      </c>
      <c r="H102" s="3">
        <f t="shared" si="14"/>
        <v>0.85280286542244177</v>
      </c>
      <c r="I102" s="3">
        <f t="shared" si="10"/>
        <v>1.0213290820372694</v>
      </c>
      <c r="J102" s="3">
        <f t="shared" si="15"/>
        <v>72.727272727272734</v>
      </c>
      <c r="K102" s="3" t="s">
        <v>19</v>
      </c>
      <c r="L102" s="3" t="s">
        <v>88</v>
      </c>
      <c r="M102" s="3" t="s">
        <v>68</v>
      </c>
      <c r="O102" s="21"/>
    </row>
    <row r="103" spans="1:15" x14ac:dyDescent="0.25">
      <c r="A103" s="3" t="s">
        <v>94</v>
      </c>
      <c r="B103" s="3">
        <v>30</v>
      </c>
      <c r="C103">
        <v>26</v>
      </c>
      <c r="D103">
        <v>16</v>
      </c>
      <c r="E103">
        <v>13</v>
      </c>
      <c r="F103" s="3">
        <f t="shared" si="13"/>
        <v>4.8672000000000004</v>
      </c>
      <c r="G103" s="3">
        <f t="shared" si="12"/>
        <v>0.86666666666666681</v>
      </c>
      <c r="H103" s="3">
        <f t="shared" si="14"/>
        <v>0.93094933625126286</v>
      </c>
      <c r="I103" s="3">
        <f t="shared" si="10"/>
        <v>1.1970041519603865</v>
      </c>
      <c r="J103" s="3">
        <f t="shared" si="15"/>
        <v>86.666666666666686</v>
      </c>
      <c r="K103" s="3" t="s">
        <v>19</v>
      </c>
      <c r="L103" s="3" t="s">
        <v>88</v>
      </c>
      <c r="M103" s="3" t="s">
        <v>70</v>
      </c>
      <c r="O103" s="21"/>
    </row>
    <row r="104" spans="1:15" x14ac:dyDescent="0.25">
      <c r="A104" s="3" t="s">
        <v>95</v>
      </c>
      <c r="B104" s="3">
        <v>30</v>
      </c>
      <c r="C104">
        <v>21</v>
      </c>
      <c r="D104">
        <v>11</v>
      </c>
      <c r="E104">
        <v>11</v>
      </c>
      <c r="F104" s="3">
        <f t="shared" si="13"/>
        <v>2.2869000000000002</v>
      </c>
      <c r="G104" s="3">
        <f t="shared" si="12"/>
        <v>0.46538461538461545</v>
      </c>
      <c r="H104" s="3">
        <f t="shared" si="14"/>
        <v>0.68219104024064658</v>
      </c>
      <c r="I104" s="3">
        <f t="shared" si="10"/>
        <v>0.75075506763007605</v>
      </c>
      <c r="J104" s="3">
        <f t="shared" si="15"/>
        <v>46.538461538461547</v>
      </c>
      <c r="K104" s="3" t="s">
        <v>19</v>
      </c>
      <c r="L104" s="3" t="s">
        <v>88</v>
      </c>
      <c r="M104" s="3" t="s">
        <v>70</v>
      </c>
      <c r="O104" s="21"/>
    </row>
    <row r="105" spans="1:15" x14ac:dyDescent="0.25">
      <c r="A105" s="3" t="s">
        <v>96</v>
      </c>
      <c r="B105" s="3">
        <v>30</v>
      </c>
      <c r="C105">
        <v>19</v>
      </c>
      <c r="D105">
        <v>11</v>
      </c>
      <c r="E105">
        <v>9</v>
      </c>
      <c r="F105" s="3">
        <f t="shared" si="13"/>
        <v>1.6928999999999998</v>
      </c>
      <c r="G105" s="3">
        <f t="shared" si="12"/>
        <v>0.59544159544159536</v>
      </c>
      <c r="H105" s="3">
        <f t="shared" si="14"/>
        <v>0.77164862174541293</v>
      </c>
      <c r="I105" s="3">
        <f t="shared" si="10"/>
        <v>0.88142906463545423</v>
      </c>
      <c r="J105" s="3">
        <f t="shared" si="15"/>
        <v>59.544159544159534</v>
      </c>
      <c r="K105" s="3" t="s">
        <v>10</v>
      </c>
      <c r="L105" s="3" t="s">
        <v>88</v>
      </c>
      <c r="M105" s="3" t="s">
        <v>68</v>
      </c>
    </row>
    <row r="106" spans="1:15" x14ac:dyDescent="0.25">
      <c r="A106" s="3" t="s">
        <v>98</v>
      </c>
      <c r="B106" s="3">
        <v>30</v>
      </c>
      <c r="C106">
        <v>16</v>
      </c>
      <c r="D106">
        <v>10</v>
      </c>
      <c r="E106">
        <v>9</v>
      </c>
      <c r="F106" s="3">
        <f t="shared" si="13"/>
        <v>1.296</v>
      </c>
      <c r="G106" s="3">
        <f>F106/F27</f>
        <v>0.4743083003952569</v>
      </c>
      <c r="H106" s="3">
        <f t="shared" si="14"/>
        <v>0.68870044315018186</v>
      </c>
      <c r="I106" s="3">
        <f t="shared" si="10"/>
        <v>0.75969514490519285</v>
      </c>
      <c r="J106" s="3">
        <f t="shared" si="15"/>
        <v>47.430830039525688</v>
      </c>
      <c r="K106" s="3" t="s">
        <v>16</v>
      </c>
      <c r="L106" s="3" t="s">
        <v>88</v>
      </c>
      <c r="M106" s="3" t="s">
        <v>70</v>
      </c>
    </row>
    <row r="107" spans="1:15" x14ac:dyDescent="0.25">
      <c r="A107" s="3" t="s">
        <v>99</v>
      </c>
      <c r="B107" s="3">
        <v>30</v>
      </c>
      <c r="C107">
        <v>21</v>
      </c>
      <c r="D107">
        <v>11</v>
      </c>
      <c r="E107">
        <v>10</v>
      </c>
      <c r="F107" s="3">
        <f t="shared" si="13"/>
        <v>2.0790000000000002</v>
      </c>
      <c r="G107" s="3">
        <f>F107/F28</f>
        <v>0.39487179487179491</v>
      </c>
      <c r="H107" s="3">
        <f t="shared" si="14"/>
        <v>0.6283882516977819</v>
      </c>
      <c r="I107" s="3">
        <f t="shared" si="10"/>
        <v>0.67947955069743415</v>
      </c>
      <c r="J107" s="3">
        <f t="shared" si="15"/>
        <v>39.487179487179489</v>
      </c>
      <c r="K107" s="3" t="s">
        <v>10</v>
      </c>
      <c r="L107" s="3" t="s">
        <v>88</v>
      </c>
      <c r="M107" s="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Z9" sqref="Z9"/>
    </sheetView>
  </sheetViews>
  <sheetFormatPr defaultRowHeight="15" x14ac:dyDescent="0.25"/>
  <cols>
    <col min="1" max="1" width="9.140625" style="4"/>
    <col min="2" max="2" width="10.28515625" style="4" bestFit="1" customWidth="1"/>
    <col min="3" max="3" width="10.28515625" style="4" customWidth="1"/>
    <col min="4" max="4" width="17.140625" style="4" customWidth="1"/>
    <col min="5" max="5" width="10.7109375" style="4" bestFit="1" customWidth="1"/>
    <col min="6" max="6" width="11.42578125" style="4" bestFit="1" customWidth="1"/>
    <col min="7" max="8" width="10.140625" style="4" customWidth="1"/>
    <col min="9" max="9" width="15.42578125" style="4" bestFit="1" customWidth="1"/>
    <col min="10" max="10" width="11.7109375" style="4" bestFit="1" customWidth="1"/>
    <col min="11" max="11" width="2.28515625" style="4" customWidth="1"/>
    <col min="12" max="12" width="14.140625" style="4" customWidth="1"/>
    <col min="16" max="16" width="11.7109375" bestFit="1" customWidth="1"/>
    <col min="17" max="17" width="10.7109375" bestFit="1" customWidth="1"/>
    <col min="18" max="18" width="11.42578125" bestFit="1" customWidth="1"/>
    <col min="19" max="19" width="10.28515625" bestFit="1" customWidth="1"/>
    <col min="21" max="21" width="15.42578125" bestFit="1" customWidth="1"/>
    <col min="22" max="22" width="12" bestFit="1" customWidth="1"/>
    <col min="24" max="24" width="3.7109375" style="4" customWidth="1"/>
    <col min="25" max="25" width="13.28515625" style="4" customWidth="1"/>
    <col min="37" max="16384" width="9.140625" style="4"/>
  </cols>
  <sheetData>
    <row r="1" spans="1:36" ht="30.75" thickBot="1" x14ac:dyDescent="0.3">
      <c r="A1" s="14" t="s">
        <v>0</v>
      </c>
      <c r="B1" s="14" t="s">
        <v>3</v>
      </c>
      <c r="C1" s="14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57</v>
      </c>
      <c r="J1" s="14" t="s">
        <v>26</v>
      </c>
      <c r="L1" s="20" t="s">
        <v>107</v>
      </c>
      <c r="M1" s="14" t="s">
        <v>0</v>
      </c>
      <c r="N1" s="14" t="s">
        <v>3</v>
      </c>
      <c r="O1" s="14" t="s">
        <v>20</v>
      </c>
      <c r="P1" s="14" t="s">
        <v>21</v>
      </c>
      <c r="Q1" s="14" t="s">
        <v>22</v>
      </c>
      <c r="R1" s="14" t="s">
        <v>23</v>
      </c>
      <c r="S1" s="14" t="s">
        <v>24</v>
      </c>
      <c r="T1" s="14" t="s">
        <v>25</v>
      </c>
      <c r="U1" s="14" t="s">
        <v>57</v>
      </c>
      <c r="V1" s="14" t="s">
        <v>26</v>
      </c>
      <c r="W1" s="14" t="s">
        <v>56</v>
      </c>
      <c r="Y1" s="20" t="s">
        <v>108</v>
      </c>
      <c r="Z1" s="14" t="s">
        <v>0</v>
      </c>
      <c r="AA1" s="14" t="s">
        <v>3</v>
      </c>
      <c r="AB1" s="14" t="s">
        <v>20</v>
      </c>
      <c r="AC1" s="14" t="s">
        <v>21</v>
      </c>
      <c r="AD1" s="14" t="s">
        <v>22</v>
      </c>
      <c r="AE1" s="14" t="s">
        <v>23</v>
      </c>
      <c r="AF1" s="14" t="s">
        <v>24</v>
      </c>
      <c r="AG1" s="14" t="s">
        <v>25</v>
      </c>
      <c r="AH1" s="14" t="s">
        <v>57</v>
      </c>
      <c r="AI1" s="14" t="s">
        <v>26</v>
      </c>
      <c r="AJ1" s="14" t="s">
        <v>58</v>
      </c>
    </row>
    <row r="2" spans="1:36" x14ac:dyDescent="0.25">
      <c r="A2" s="5" t="s">
        <v>27</v>
      </c>
      <c r="B2" s="5" t="s">
        <v>28</v>
      </c>
      <c r="C2" s="5" t="s">
        <v>6</v>
      </c>
      <c r="D2" s="5">
        <v>270</v>
      </c>
      <c r="E2" s="5">
        <v>5</v>
      </c>
      <c r="F2" s="5">
        <v>12</v>
      </c>
      <c r="G2" s="5">
        <v>0</v>
      </c>
      <c r="H2" s="5">
        <v>6</v>
      </c>
      <c r="I2" s="5">
        <f t="shared" ref="I2:I28" si="0">SUM(E2:H2)</f>
        <v>23</v>
      </c>
      <c r="J2" s="5">
        <f t="shared" ref="J2:J28" si="1">I2/D2</f>
        <v>8.5185185185185183E-2</v>
      </c>
      <c r="K2" s="5"/>
      <c r="L2" s="5"/>
      <c r="M2" s="4" t="s">
        <v>52</v>
      </c>
      <c r="N2" s="4" t="s">
        <v>45</v>
      </c>
      <c r="O2" s="4" t="s">
        <v>11</v>
      </c>
      <c r="P2" s="4">
        <v>331</v>
      </c>
      <c r="Q2" s="4">
        <v>8</v>
      </c>
      <c r="R2" s="4">
        <v>1</v>
      </c>
      <c r="S2" s="4">
        <v>2</v>
      </c>
      <c r="T2" s="4">
        <v>0</v>
      </c>
      <c r="U2" s="4">
        <f t="shared" ref="U2:U17" si="2">SUM(Q2:T2)</f>
        <v>11</v>
      </c>
      <c r="V2" s="4">
        <f t="shared" ref="V2:V17" si="3">U2/P2</f>
        <v>3.3232628398791542E-2</v>
      </c>
      <c r="W2" s="4" t="s">
        <v>105</v>
      </c>
      <c r="Z2" t="s">
        <v>52</v>
      </c>
      <c r="AA2" t="s">
        <v>88</v>
      </c>
      <c r="AB2" t="s">
        <v>11</v>
      </c>
      <c r="AC2">
        <v>387</v>
      </c>
      <c r="AD2">
        <v>9</v>
      </c>
      <c r="AE2">
        <v>3</v>
      </c>
      <c r="AF2">
        <v>0</v>
      </c>
      <c r="AG2">
        <v>0</v>
      </c>
      <c r="AH2">
        <f>SUM(AD2:AG2)</f>
        <v>12</v>
      </c>
      <c r="AI2">
        <f>AH2/AC2</f>
        <v>3.1007751937984496E-2</v>
      </c>
      <c r="AJ2" t="s">
        <v>59</v>
      </c>
    </row>
    <row r="3" spans="1:36" x14ac:dyDescent="0.25">
      <c r="A3" s="5" t="s">
        <v>29</v>
      </c>
      <c r="B3" s="5" t="s">
        <v>28</v>
      </c>
      <c r="C3" s="5" t="s">
        <v>15</v>
      </c>
      <c r="D3" s="5">
        <v>344</v>
      </c>
      <c r="E3" s="5">
        <v>15</v>
      </c>
      <c r="F3" s="5">
        <v>7</v>
      </c>
      <c r="G3" s="5">
        <v>3</v>
      </c>
      <c r="H3" s="5">
        <v>0</v>
      </c>
      <c r="I3" s="5">
        <f t="shared" si="0"/>
        <v>25</v>
      </c>
      <c r="J3" s="5">
        <f t="shared" si="1"/>
        <v>7.2674418604651167E-2</v>
      </c>
      <c r="K3" s="5"/>
      <c r="L3" s="5"/>
      <c r="M3" s="4" t="s">
        <v>44</v>
      </c>
      <c r="N3" s="5" t="s">
        <v>45</v>
      </c>
      <c r="O3" s="4" t="s">
        <v>18</v>
      </c>
      <c r="P3" s="4">
        <v>323</v>
      </c>
      <c r="Q3" s="4">
        <v>4</v>
      </c>
      <c r="R3" s="4">
        <v>0</v>
      </c>
      <c r="S3" s="4">
        <v>0</v>
      </c>
      <c r="T3" s="4">
        <v>8</v>
      </c>
      <c r="U3" s="4">
        <f t="shared" si="2"/>
        <v>12</v>
      </c>
      <c r="V3" s="4">
        <f t="shared" si="3"/>
        <v>3.7151702786377708E-2</v>
      </c>
      <c r="W3" s="4" t="s">
        <v>105</v>
      </c>
      <c r="Z3" t="s">
        <v>44</v>
      </c>
      <c r="AA3" t="s">
        <v>88</v>
      </c>
      <c r="AB3" t="s">
        <v>18</v>
      </c>
      <c r="AC3">
        <v>326</v>
      </c>
      <c r="AD3">
        <v>1</v>
      </c>
      <c r="AE3">
        <v>5</v>
      </c>
      <c r="AF3">
        <v>0</v>
      </c>
      <c r="AG3">
        <v>1</v>
      </c>
      <c r="AH3">
        <f t="shared" ref="AH3:AH17" si="4">SUM(AD3:AG3)</f>
        <v>7</v>
      </c>
      <c r="AI3">
        <f t="shared" ref="AI3:AI17" si="5">AH3/AC3</f>
        <v>2.1472392638036811E-2</v>
      </c>
      <c r="AJ3" t="s">
        <v>59</v>
      </c>
    </row>
    <row r="4" spans="1:36" x14ac:dyDescent="0.25">
      <c r="A4" s="5" t="s">
        <v>30</v>
      </c>
      <c r="B4" s="5" t="s">
        <v>28</v>
      </c>
      <c r="C4" s="5" t="s">
        <v>15</v>
      </c>
      <c r="D4" s="5">
        <v>327</v>
      </c>
      <c r="E4" s="5">
        <v>6</v>
      </c>
      <c r="F4" s="5">
        <v>6</v>
      </c>
      <c r="G4" s="5">
        <v>2</v>
      </c>
      <c r="H4" s="5">
        <v>0</v>
      </c>
      <c r="I4" s="5">
        <f t="shared" si="0"/>
        <v>14</v>
      </c>
      <c r="J4" s="5">
        <f t="shared" si="1"/>
        <v>4.2813455657492352E-2</v>
      </c>
      <c r="K4" s="5"/>
      <c r="L4" s="5"/>
      <c r="M4" s="5" t="s">
        <v>42</v>
      </c>
      <c r="N4" s="5" t="s">
        <v>28</v>
      </c>
      <c r="O4" s="5" t="s">
        <v>12</v>
      </c>
      <c r="P4" s="5">
        <v>304</v>
      </c>
      <c r="Q4" s="5">
        <v>22</v>
      </c>
      <c r="R4" s="5">
        <v>10</v>
      </c>
      <c r="S4" s="5">
        <v>5</v>
      </c>
      <c r="T4" s="5">
        <v>0</v>
      </c>
      <c r="U4" s="4">
        <f t="shared" si="2"/>
        <v>37</v>
      </c>
      <c r="V4" s="4">
        <f t="shared" si="3"/>
        <v>0.12171052631578948</v>
      </c>
      <c r="W4" s="4" t="s">
        <v>105</v>
      </c>
      <c r="Z4" t="s">
        <v>42</v>
      </c>
      <c r="AA4" t="s">
        <v>28</v>
      </c>
      <c r="AB4" t="s">
        <v>12</v>
      </c>
      <c r="AC4">
        <v>327</v>
      </c>
      <c r="AD4">
        <v>13</v>
      </c>
      <c r="AE4">
        <v>16</v>
      </c>
      <c r="AF4">
        <v>10</v>
      </c>
      <c r="AG4">
        <v>2</v>
      </c>
      <c r="AH4">
        <f t="shared" si="4"/>
        <v>41</v>
      </c>
      <c r="AI4">
        <f t="shared" si="5"/>
        <v>0.12538226299694188</v>
      </c>
      <c r="AJ4" t="s">
        <v>59</v>
      </c>
    </row>
    <row r="5" spans="1:36" x14ac:dyDescent="0.25">
      <c r="A5" s="5" t="s">
        <v>31</v>
      </c>
      <c r="B5" s="5" t="s">
        <v>28</v>
      </c>
      <c r="C5" s="5" t="s">
        <v>18</v>
      </c>
      <c r="D5" s="5">
        <v>321</v>
      </c>
      <c r="E5" s="5">
        <v>5</v>
      </c>
      <c r="F5" s="5">
        <v>2</v>
      </c>
      <c r="G5" s="5">
        <v>0</v>
      </c>
      <c r="H5" s="5">
        <v>0</v>
      </c>
      <c r="I5" s="5">
        <f t="shared" si="0"/>
        <v>7</v>
      </c>
      <c r="J5" s="5">
        <f t="shared" si="1"/>
        <v>2.1806853582554516E-2</v>
      </c>
      <c r="K5" s="5"/>
      <c r="L5" s="5"/>
      <c r="M5" s="4" t="s">
        <v>51</v>
      </c>
      <c r="N5" s="4" t="s">
        <v>45</v>
      </c>
      <c r="O5" s="4" t="s">
        <v>10</v>
      </c>
      <c r="P5" s="4">
        <v>351</v>
      </c>
      <c r="Q5" s="4">
        <v>5</v>
      </c>
      <c r="R5" s="4">
        <v>2</v>
      </c>
      <c r="S5" s="4">
        <v>3</v>
      </c>
      <c r="T5" s="4">
        <v>13</v>
      </c>
      <c r="U5" s="4">
        <f t="shared" si="2"/>
        <v>23</v>
      </c>
      <c r="V5" s="4">
        <f t="shared" si="3"/>
        <v>6.5527065527065526E-2</v>
      </c>
      <c r="W5" s="4" t="s">
        <v>105</v>
      </c>
      <c r="Z5" t="s">
        <v>51</v>
      </c>
      <c r="AA5" t="s">
        <v>88</v>
      </c>
      <c r="AB5" t="s">
        <v>10</v>
      </c>
      <c r="AC5">
        <v>413</v>
      </c>
      <c r="AD5">
        <v>5</v>
      </c>
      <c r="AE5">
        <v>4</v>
      </c>
      <c r="AF5">
        <v>2</v>
      </c>
      <c r="AG5">
        <v>9</v>
      </c>
      <c r="AH5">
        <f t="shared" si="4"/>
        <v>20</v>
      </c>
      <c r="AI5">
        <f t="shared" si="5"/>
        <v>4.8426150121065374E-2</v>
      </c>
      <c r="AJ5" t="s">
        <v>59</v>
      </c>
    </row>
    <row r="6" spans="1:36" x14ac:dyDescent="0.25">
      <c r="A6" s="5" t="s">
        <v>32</v>
      </c>
      <c r="B6" s="5" t="s">
        <v>28</v>
      </c>
      <c r="C6" s="5" t="s">
        <v>15</v>
      </c>
      <c r="D6" s="5">
        <v>303</v>
      </c>
      <c r="E6" s="5">
        <v>7</v>
      </c>
      <c r="F6" s="5">
        <v>1</v>
      </c>
      <c r="G6" s="5">
        <v>1</v>
      </c>
      <c r="H6" s="5">
        <v>0</v>
      </c>
      <c r="I6" s="5">
        <f t="shared" si="0"/>
        <v>9</v>
      </c>
      <c r="J6" s="5">
        <f t="shared" si="1"/>
        <v>2.9702970297029702E-2</v>
      </c>
      <c r="K6" s="5"/>
      <c r="L6" s="5"/>
      <c r="M6" s="4" t="s">
        <v>33</v>
      </c>
      <c r="N6" s="4" t="s">
        <v>28</v>
      </c>
      <c r="O6" s="4" t="s">
        <v>5</v>
      </c>
      <c r="P6" s="4">
        <v>353</v>
      </c>
      <c r="Q6" s="4">
        <v>13</v>
      </c>
      <c r="R6" s="4">
        <v>8</v>
      </c>
      <c r="S6" s="4">
        <v>2</v>
      </c>
      <c r="T6" s="4">
        <v>13</v>
      </c>
      <c r="U6" s="4">
        <f t="shared" si="2"/>
        <v>36</v>
      </c>
      <c r="V6" s="4">
        <f t="shared" si="3"/>
        <v>0.10198300283286119</v>
      </c>
      <c r="W6" s="4" t="s">
        <v>105</v>
      </c>
      <c r="Z6" t="s">
        <v>33</v>
      </c>
      <c r="AA6" t="s">
        <v>28</v>
      </c>
      <c r="AB6" t="s">
        <v>5</v>
      </c>
      <c r="AC6">
        <v>368</v>
      </c>
      <c r="AD6">
        <v>14</v>
      </c>
      <c r="AE6">
        <v>12</v>
      </c>
      <c r="AF6">
        <v>15</v>
      </c>
      <c r="AG6">
        <v>1</v>
      </c>
      <c r="AH6">
        <f t="shared" si="4"/>
        <v>42</v>
      </c>
      <c r="AI6">
        <f t="shared" si="5"/>
        <v>0.11413043478260869</v>
      </c>
      <c r="AJ6" t="s">
        <v>59</v>
      </c>
    </row>
    <row r="7" spans="1:36" x14ac:dyDescent="0.25">
      <c r="A7" s="5" t="s">
        <v>33</v>
      </c>
      <c r="B7" s="5" t="s">
        <v>28</v>
      </c>
      <c r="C7" s="5" t="s">
        <v>5</v>
      </c>
      <c r="D7" s="5">
        <v>353</v>
      </c>
      <c r="E7" s="5">
        <v>13</v>
      </c>
      <c r="F7" s="5">
        <v>8</v>
      </c>
      <c r="G7" s="5">
        <v>2</v>
      </c>
      <c r="H7" s="5">
        <v>13</v>
      </c>
      <c r="I7" s="5">
        <f t="shared" si="0"/>
        <v>36</v>
      </c>
      <c r="J7" s="5">
        <f t="shared" si="1"/>
        <v>0.10198300283286119</v>
      </c>
      <c r="K7" s="5"/>
      <c r="L7" s="5"/>
      <c r="M7" s="4" t="s">
        <v>50</v>
      </c>
      <c r="N7" s="4" t="s">
        <v>45</v>
      </c>
      <c r="O7" s="4" t="s">
        <v>19</v>
      </c>
      <c r="P7" s="4">
        <v>271</v>
      </c>
      <c r="Q7" s="4">
        <v>34</v>
      </c>
      <c r="R7" s="4">
        <v>30</v>
      </c>
      <c r="S7" s="4">
        <v>8</v>
      </c>
      <c r="T7" s="4">
        <v>1</v>
      </c>
      <c r="U7" s="4">
        <f t="shared" si="2"/>
        <v>73</v>
      </c>
      <c r="V7" s="4">
        <f t="shared" si="3"/>
        <v>0.26937269372693728</v>
      </c>
      <c r="W7" s="4" t="s">
        <v>105</v>
      </c>
      <c r="Z7" t="s">
        <v>50</v>
      </c>
      <c r="AA7" t="s">
        <v>88</v>
      </c>
      <c r="AB7" t="s">
        <v>19</v>
      </c>
      <c r="AC7">
        <v>317</v>
      </c>
      <c r="AD7">
        <v>91</v>
      </c>
      <c r="AE7">
        <v>54</v>
      </c>
      <c r="AF7">
        <v>11</v>
      </c>
      <c r="AG7">
        <v>41</v>
      </c>
      <c r="AH7">
        <f t="shared" si="4"/>
        <v>197</v>
      </c>
      <c r="AI7">
        <f t="shared" si="5"/>
        <v>0.62145110410094639</v>
      </c>
      <c r="AJ7" t="s">
        <v>59</v>
      </c>
    </row>
    <row r="8" spans="1:36" x14ac:dyDescent="0.25">
      <c r="A8" s="5" t="s">
        <v>34</v>
      </c>
      <c r="B8" s="5" t="s">
        <v>28</v>
      </c>
      <c r="C8" s="5" t="s">
        <v>5</v>
      </c>
      <c r="D8" s="5">
        <v>399</v>
      </c>
      <c r="E8" s="5">
        <v>9</v>
      </c>
      <c r="F8" s="5">
        <v>2</v>
      </c>
      <c r="G8" s="5">
        <v>2</v>
      </c>
      <c r="H8" s="5">
        <v>1</v>
      </c>
      <c r="I8" s="5">
        <f t="shared" si="0"/>
        <v>14</v>
      </c>
      <c r="J8" s="5">
        <f t="shared" si="1"/>
        <v>3.5087719298245612E-2</v>
      </c>
      <c r="K8" s="5"/>
      <c r="L8" s="5"/>
      <c r="M8" s="4" t="s">
        <v>47</v>
      </c>
      <c r="N8" s="4" t="s">
        <v>45</v>
      </c>
      <c r="O8" s="4" t="s">
        <v>16</v>
      </c>
      <c r="P8" s="4">
        <v>293</v>
      </c>
      <c r="Q8" s="4">
        <v>12</v>
      </c>
      <c r="R8" s="4">
        <v>6</v>
      </c>
      <c r="S8" s="4">
        <v>1</v>
      </c>
      <c r="T8" s="4">
        <v>28</v>
      </c>
      <c r="U8" s="4">
        <f t="shared" si="2"/>
        <v>47</v>
      </c>
      <c r="V8" s="4">
        <f t="shared" si="3"/>
        <v>0.16040955631399317</v>
      </c>
      <c r="W8" s="4" t="s">
        <v>105</v>
      </c>
      <c r="Z8" t="s">
        <v>47</v>
      </c>
      <c r="AA8" t="s">
        <v>88</v>
      </c>
      <c r="AB8" t="s">
        <v>16</v>
      </c>
      <c r="AC8">
        <v>346</v>
      </c>
      <c r="AD8">
        <v>11</v>
      </c>
      <c r="AE8">
        <v>8</v>
      </c>
      <c r="AF8">
        <v>8</v>
      </c>
      <c r="AG8">
        <v>12</v>
      </c>
      <c r="AH8">
        <f t="shared" si="4"/>
        <v>39</v>
      </c>
      <c r="AI8">
        <f t="shared" si="5"/>
        <v>0.11271676300578035</v>
      </c>
      <c r="AJ8" t="s">
        <v>59</v>
      </c>
    </row>
    <row r="9" spans="1:36" x14ac:dyDescent="0.25">
      <c r="A9" s="5" t="s">
        <v>35</v>
      </c>
      <c r="B9" s="5" t="s">
        <v>28</v>
      </c>
      <c r="C9" s="5" t="s">
        <v>15</v>
      </c>
      <c r="D9" s="5">
        <v>338</v>
      </c>
      <c r="E9" s="5">
        <v>6</v>
      </c>
      <c r="F9" s="5">
        <v>1</v>
      </c>
      <c r="G9" s="5">
        <v>1</v>
      </c>
      <c r="H9" s="5">
        <v>4</v>
      </c>
      <c r="I9" s="5">
        <f t="shared" si="0"/>
        <v>12</v>
      </c>
      <c r="J9" s="5">
        <f t="shared" si="1"/>
        <v>3.5502958579881658E-2</v>
      </c>
      <c r="K9" s="5"/>
      <c r="L9" s="5"/>
      <c r="M9" s="4" t="s">
        <v>30</v>
      </c>
      <c r="N9" s="4" t="s">
        <v>28</v>
      </c>
      <c r="O9" s="4" t="s">
        <v>15</v>
      </c>
      <c r="P9" s="4">
        <v>327</v>
      </c>
      <c r="Q9" s="4">
        <v>6</v>
      </c>
      <c r="R9" s="4">
        <v>6</v>
      </c>
      <c r="S9" s="4">
        <v>2</v>
      </c>
      <c r="T9" s="4">
        <v>0</v>
      </c>
      <c r="U9" s="4">
        <f t="shared" si="2"/>
        <v>14</v>
      </c>
      <c r="V9" s="4">
        <f t="shared" si="3"/>
        <v>4.2813455657492352E-2</v>
      </c>
      <c r="W9" s="4" t="s">
        <v>105</v>
      </c>
      <c r="Z9" t="s">
        <v>30</v>
      </c>
      <c r="AA9" t="s">
        <v>28</v>
      </c>
      <c r="AB9" t="s">
        <v>15</v>
      </c>
      <c r="AC9">
        <v>357</v>
      </c>
      <c r="AD9">
        <v>6</v>
      </c>
      <c r="AE9">
        <v>3</v>
      </c>
      <c r="AF9">
        <v>5</v>
      </c>
      <c r="AG9">
        <v>0</v>
      </c>
      <c r="AH9">
        <f t="shared" si="4"/>
        <v>14</v>
      </c>
      <c r="AI9">
        <f t="shared" si="5"/>
        <v>3.9215686274509803E-2</v>
      </c>
      <c r="AJ9" t="s">
        <v>59</v>
      </c>
    </row>
    <row r="10" spans="1:36" x14ac:dyDescent="0.25">
      <c r="A10" s="5" t="s">
        <v>36</v>
      </c>
      <c r="B10" s="5" t="s">
        <v>28</v>
      </c>
      <c r="C10" s="5" t="s">
        <v>8</v>
      </c>
      <c r="D10" s="5">
        <v>395</v>
      </c>
      <c r="E10" s="5">
        <v>15</v>
      </c>
      <c r="F10" s="5">
        <v>6</v>
      </c>
      <c r="G10" s="5">
        <v>5</v>
      </c>
      <c r="H10" s="5">
        <v>0</v>
      </c>
      <c r="I10" s="5">
        <f t="shared" si="0"/>
        <v>26</v>
      </c>
      <c r="J10" s="5">
        <f t="shared" si="1"/>
        <v>6.5822784810126586E-2</v>
      </c>
      <c r="K10" s="5"/>
      <c r="L10" s="5"/>
      <c r="M10" s="4" t="s">
        <v>52</v>
      </c>
      <c r="N10" s="5" t="s">
        <v>45</v>
      </c>
      <c r="O10" s="4" t="s">
        <v>11</v>
      </c>
      <c r="P10" s="4">
        <v>387</v>
      </c>
      <c r="Q10" s="4">
        <v>9</v>
      </c>
      <c r="R10" s="4">
        <v>3</v>
      </c>
      <c r="S10" s="5">
        <v>0</v>
      </c>
      <c r="T10" s="5">
        <v>0</v>
      </c>
      <c r="U10" s="4">
        <f t="shared" si="2"/>
        <v>12</v>
      </c>
      <c r="V10" s="4">
        <f t="shared" si="3"/>
        <v>3.1007751937984496E-2</v>
      </c>
      <c r="W10" s="4" t="s">
        <v>106</v>
      </c>
      <c r="Z10" t="s">
        <v>27</v>
      </c>
      <c r="AA10" t="s">
        <v>28</v>
      </c>
      <c r="AB10" t="s">
        <v>6</v>
      </c>
      <c r="AC10">
        <v>270</v>
      </c>
      <c r="AD10">
        <v>5</v>
      </c>
      <c r="AE10">
        <v>12</v>
      </c>
      <c r="AF10">
        <v>0</v>
      </c>
      <c r="AG10">
        <v>6</v>
      </c>
      <c r="AH10">
        <f t="shared" si="4"/>
        <v>23</v>
      </c>
      <c r="AI10">
        <f t="shared" si="5"/>
        <v>8.5185185185185183E-2</v>
      </c>
      <c r="AJ10" t="s">
        <v>60</v>
      </c>
    </row>
    <row r="11" spans="1:36" x14ac:dyDescent="0.25">
      <c r="A11" s="5" t="s">
        <v>37</v>
      </c>
      <c r="B11" s="5" t="s">
        <v>28</v>
      </c>
      <c r="C11" s="5" t="s">
        <v>12</v>
      </c>
      <c r="D11" s="5">
        <v>343</v>
      </c>
      <c r="E11" s="5">
        <v>5</v>
      </c>
      <c r="F11" s="5">
        <v>0</v>
      </c>
      <c r="G11" s="5">
        <v>1</v>
      </c>
      <c r="H11" s="5">
        <v>0</v>
      </c>
      <c r="I11" s="5">
        <f t="shared" si="0"/>
        <v>6</v>
      </c>
      <c r="J11" s="5">
        <f t="shared" si="1"/>
        <v>1.7492711370262391E-2</v>
      </c>
      <c r="K11" s="5"/>
      <c r="L11" s="5"/>
      <c r="M11" s="4" t="s">
        <v>44</v>
      </c>
      <c r="N11" s="5" t="s">
        <v>45</v>
      </c>
      <c r="O11" s="4" t="s">
        <v>18</v>
      </c>
      <c r="P11" s="5">
        <v>326</v>
      </c>
      <c r="Q11" s="5">
        <v>1</v>
      </c>
      <c r="R11" s="5">
        <v>5</v>
      </c>
      <c r="S11" s="5">
        <v>0</v>
      </c>
      <c r="T11" s="5">
        <v>1</v>
      </c>
      <c r="U11" s="4">
        <f t="shared" si="2"/>
        <v>7</v>
      </c>
      <c r="V11" s="4">
        <f t="shared" si="3"/>
        <v>2.1472392638036811E-2</v>
      </c>
      <c r="W11" s="4" t="s">
        <v>106</v>
      </c>
      <c r="Z11" t="s">
        <v>29</v>
      </c>
      <c r="AA11" t="s">
        <v>28</v>
      </c>
      <c r="AB11" t="s">
        <v>15</v>
      </c>
      <c r="AC11">
        <v>344</v>
      </c>
      <c r="AD11">
        <v>15</v>
      </c>
      <c r="AE11">
        <v>7</v>
      </c>
      <c r="AF11">
        <v>3</v>
      </c>
      <c r="AG11">
        <v>0</v>
      </c>
      <c r="AH11">
        <f t="shared" si="4"/>
        <v>25</v>
      </c>
      <c r="AI11">
        <f t="shared" si="5"/>
        <v>7.2674418604651167E-2</v>
      </c>
      <c r="AJ11" t="s">
        <v>60</v>
      </c>
    </row>
    <row r="12" spans="1:36" x14ac:dyDescent="0.25">
      <c r="A12" s="5" t="s">
        <v>38</v>
      </c>
      <c r="B12" s="5" t="s">
        <v>28</v>
      </c>
      <c r="C12" s="5" t="s">
        <v>8</v>
      </c>
      <c r="D12" s="5">
        <v>311</v>
      </c>
      <c r="E12" s="5">
        <v>8</v>
      </c>
      <c r="F12" s="5">
        <v>2</v>
      </c>
      <c r="G12" s="5">
        <v>2</v>
      </c>
      <c r="H12" s="5">
        <v>0</v>
      </c>
      <c r="I12" s="5">
        <f t="shared" si="0"/>
        <v>12</v>
      </c>
      <c r="J12" s="5">
        <f t="shared" si="1"/>
        <v>3.8585209003215437E-2</v>
      </c>
      <c r="K12" s="5"/>
      <c r="L12" s="5"/>
      <c r="M12" s="5" t="s">
        <v>42</v>
      </c>
      <c r="N12" s="5" t="s">
        <v>28</v>
      </c>
      <c r="O12" s="5" t="s">
        <v>12</v>
      </c>
      <c r="P12" s="5">
        <v>327</v>
      </c>
      <c r="Q12" s="5">
        <v>13</v>
      </c>
      <c r="R12" s="5">
        <v>16</v>
      </c>
      <c r="S12" s="5">
        <v>10</v>
      </c>
      <c r="T12" s="5">
        <v>2</v>
      </c>
      <c r="U12" s="4">
        <f t="shared" si="2"/>
        <v>41</v>
      </c>
      <c r="V12" s="4">
        <f t="shared" si="3"/>
        <v>0.12538226299694188</v>
      </c>
      <c r="W12" s="4" t="s">
        <v>106</v>
      </c>
      <c r="Z12" t="s">
        <v>30</v>
      </c>
      <c r="AA12" t="s">
        <v>28</v>
      </c>
      <c r="AB12" t="s">
        <v>15</v>
      </c>
      <c r="AC12">
        <v>327</v>
      </c>
      <c r="AD12">
        <v>6</v>
      </c>
      <c r="AE12">
        <v>6</v>
      </c>
      <c r="AF12">
        <v>2</v>
      </c>
      <c r="AG12">
        <v>0</v>
      </c>
      <c r="AH12">
        <f t="shared" si="4"/>
        <v>14</v>
      </c>
      <c r="AI12">
        <f t="shared" si="5"/>
        <v>4.2813455657492352E-2</v>
      </c>
      <c r="AJ12" t="s">
        <v>60</v>
      </c>
    </row>
    <row r="13" spans="1:36" x14ac:dyDescent="0.25">
      <c r="A13" s="5" t="s">
        <v>39</v>
      </c>
      <c r="B13" s="5" t="s">
        <v>28</v>
      </c>
      <c r="C13" s="5" t="s">
        <v>12</v>
      </c>
      <c r="D13" s="5">
        <v>371</v>
      </c>
      <c r="E13" s="5">
        <v>6</v>
      </c>
      <c r="F13" s="5">
        <v>3</v>
      </c>
      <c r="G13" s="5">
        <v>1</v>
      </c>
      <c r="H13" s="5">
        <v>0</v>
      </c>
      <c r="I13" s="5">
        <f t="shared" si="0"/>
        <v>10</v>
      </c>
      <c r="J13" s="5">
        <f t="shared" si="1"/>
        <v>2.6954177897574125E-2</v>
      </c>
      <c r="K13" s="5"/>
      <c r="L13" s="5"/>
      <c r="M13" s="4" t="s">
        <v>51</v>
      </c>
      <c r="N13" s="4" t="s">
        <v>45</v>
      </c>
      <c r="O13" s="4" t="s">
        <v>10</v>
      </c>
      <c r="P13" s="5">
        <v>413</v>
      </c>
      <c r="Q13" s="5">
        <v>5</v>
      </c>
      <c r="R13" s="5">
        <v>4</v>
      </c>
      <c r="S13" s="5">
        <v>2</v>
      </c>
      <c r="T13" s="5">
        <v>9</v>
      </c>
      <c r="U13" s="4">
        <f t="shared" si="2"/>
        <v>20</v>
      </c>
      <c r="V13" s="5">
        <f t="shared" si="3"/>
        <v>4.8426150121065374E-2</v>
      </c>
      <c r="W13" s="4" t="s">
        <v>106</v>
      </c>
      <c r="Z13" t="s">
        <v>46</v>
      </c>
      <c r="AA13" t="s">
        <v>88</v>
      </c>
      <c r="AB13" t="s">
        <v>16</v>
      </c>
      <c r="AC13">
        <v>348</v>
      </c>
      <c r="AD13">
        <v>18</v>
      </c>
      <c r="AE13">
        <v>7</v>
      </c>
      <c r="AF13">
        <v>3</v>
      </c>
      <c r="AG13">
        <v>4</v>
      </c>
      <c r="AH13">
        <f t="shared" si="4"/>
        <v>32</v>
      </c>
      <c r="AI13">
        <f t="shared" si="5"/>
        <v>9.1954022988505746E-2</v>
      </c>
      <c r="AJ13" t="s">
        <v>60</v>
      </c>
    </row>
    <row r="14" spans="1:36" x14ac:dyDescent="0.25">
      <c r="A14" s="5" t="s">
        <v>40</v>
      </c>
      <c r="B14" s="5" t="s">
        <v>28</v>
      </c>
      <c r="C14" s="5" t="s">
        <v>6</v>
      </c>
      <c r="D14" s="5">
        <v>342</v>
      </c>
      <c r="E14" s="5">
        <v>8</v>
      </c>
      <c r="F14" s="5">
        <v>3</v>
      </c>
      <c r="G14" s="5">
        <v>1</v>
      </c>
      <c r="H14" s="5">
        <v>0</v>
      </c>
      <c r="I14" s="5">
        <f t="shared" si="0"/>
        <v>12</v>
      </c>
      <c r="J14" s="5">
        <f t="shared" si="1"/>
        <v>3.5087719298245612E-2</v>
      </c>
      <c r="K14" s="5"/>
      <c r="L14" s="5"/>
      <c r="M14" s="4" t="s">
        <v>33</v>
      </c>
      <c r="N14" s="4" t="s">
        <v>28</v>
      </c>
      <c r="O14" s="4" t="s">
        <v>5</v>
      </c>
      <c r="P14" s="5">
        <v>368</v>
      </c>
      <c r="Q14" s="5">
        <v>14</v>
      </c>
      <c r="R14" s="5">
        <v>12</v>
      </c>
      <c r="S14" s="5">
        <v>15</v>
      </c>
      <c r="T14" s="5">
        <v>1</v>
      </c>
      <c r="U14" s="4">
        <f t="shared" si="2"/>
        <v>42</v>
      </c>
      <c r="V14" s="5">
        <f t="shared" si="3"/>
        <v>0.11413043478260869</v>
      </c>
      <c r="W14" s="4" t="s">
        <v>106</v>
      </c>
      <c r="Z14" t="s">
        <v>47</v>
      </c>
      <c r="AA14" t="s">
        <v>88</v>
      </c>
      <c r="AB14" t="s">
        <v>16</v>
      </c>
      <c r="AC14">
        <v>293</v>
      </c>
      <c r="AD14">
        <v>12</v>
      </c>
      <c r="AE14">
        <v>6</v>
      </c>
      <c r="AF14">
        <v>1</v>
      </c>
      <c r="AG14">
        <v>28</v>
      </c>
      <c r="AH14">
        <f t="shared" si="4"/>
        <v>47</v>
      </c>
      <c r="AI14">
        <f t="shared" si="5"/>
        <v>0.16040955631399317</v>
      </c>
      <c r="AJ14" t="s">
        <v>60</v>
      </c>
    </row>
    <row r="15" spans="1:36" x14ac:dyDescent="0.25">
      <c r="A15" s="5" t="s">
        <v>41</v>
      </c>
      <c r="B15" s="5" t="s">
        <v>28</v>
      </c>
      <c r="C15" s="5" t="s">
        <v>5</v>
      </c>
      <c r="D15" s="5">
        <v>429</v>
      </c>
      <c r="E15" s="5">
        <v>8</v>
      </c>
      <c r="F15" s="5">
        <v>2</v>
      </c>
      <c r="G15" s="5">
        <v>2</v>
      </c>
      <c r="H15" s="5">
        <v>0</v>
      </c>
      <c r="I15" s="5">
        <f t="shared" si="0"/>
        <v>12</v>
      </c>
      <c r="J15" s="5">
        <f t="shared" si="1"/>
        <v>2.7972027972027972E-2</v>
      </c>
      <c r="K15" s="5"/>
      <c r="L15" s="5"/>
      <c r="M15" s="4" t="s">
        <v>50</v>
      </c>
      <c r="N15" s="4" t="s">
        <v>45</v>
      </c>
      <c r="O15" s="4" t="s">
        <v>19</v>
      </c>
      <c r="P15" s="5">
        <v>317</v>
      </c>
      <c r="Q15" s="5">
        <v>91</v>
      </c>
      <c r="R15" s="5">
        <v>54</v>
      </c>
      <c r="S15" s="5">
        <v>11</v>
      </c>
      <c r="T15" s="5">
        <v>41</v>
      </c>
      <c r="U15" s="5">
        <f t="shared" si="2"/>
        <v>197</v>
      </c>
      <c r="V15" s="5">
        <f t="shared" si="3"/>
        <v>0.62145110410094639</v>
      </c>
      <c r="W15" s="4" t="s">
        <v>106</v>
      </c>
      <c r="Z15" t="s">
        <v>48</v>
      </c>
      <c r="AA15" t="s">
        <v>88</v>
      </c>
      <c r="AB15" t="s">
        <v>19</v>
      </c>
      <c r="AC15">
        <v>278</v>
      </c>
      <c r="AD15">
        <v>0</v>
      </c>
      <c r="AE15">
        <v>14</v>
      </c>
      <c r="AF15">
        <v>4</v>
      </c>
      <c r="AG15">
        <v>16</v>
      </c>
      <c r="AH15">
        <f t="shared" si="4"/>
        <v>34</v>
      </c>
      <c r="AI15">
        <f t="shared" si="5"/>
        <v>0.1223021582733813</v>
      </c>
      <c r="AJ15" t="s">
        <v>60</v>
      </c>
    </row>
    <row r="16" spans="1:36" x14ac:dyDescent="0.25">
      <c r="A16" s="5" t="s">
        <v>42</v>
      </c>
      <c r="B16" s="5" t="s">
        <v>28</v>
      </c>
      <c r="C16" s="5" t="s">
        <v>12</v>
      </c>
      <c r="D16" s="5">
        <v>304</v>
      </c>
      <c r="E16" s="5">
        <v>22</v>
      </c>
      <c r="F16" s="5">
        <v>10</v>
      </c>
      <c r="G16" s="5">
        <v>5</v>
      </c>
      <c r="H16" s="5">
        <v>0</v>
      </c>
      <c r="I16" s="5">
        <f t="shared" si="0"/>
        <v>37</v>
      </c>
      <c r="J16" s="5">
        <f t="shared" si="1"/>
        <v>0.12171052631578948</v>
      </c>
      <c r="K16" s="5"/>
      <c r="L16" s="5"/>
      <c r="M16" s="4" t="s">
        <v>47</v>
      </c>
      <c r="N16" s="4" t="s">
        <v>45</v>
      </c>
      <c r="O16" s="4" t="s">
        <v>16</v>
      </c>
      <c r="P16" s="5">
        <v>346</v>
      </c>
      <c r="Q16" s="5">
        <v>11</v>
      </c>
      <c r="R16" s="5">
        <v>8</v>
      </c>
      <c r="S16" s="5">
        <v>8</v>
      </c>
      <c r="T16" s="5">
        <v>12</v>
      </c>
      <c r="U16" s="5">
        <f t="shared" si="2"/>
        <v>39</v>
      </c>
      <c r="V16" s="5">
        <f t="shared" si="3"/>
        <v>0.11271676300578035</v>
      </c>
      <c r="W16" s="4" t="s">
        <v>106</v>
      </c>
      <c r="Z16" t="s">
        <v>49</v>
      </c>
      <c r="AA16" t="s">
        <v>88</v>
      </c>
      <c r="AB16" t="s">
        <v>19</v>
      </c>
      <c r="AC16">
        <v>358</v>
      </c>
      <c r="AD16">
        <v>45</v>
      </c>
      <c r="AE16">
        <v>76</v>
      </c>
      <c r="AF16">
        <v>8</v>
      </c>
      <c r="AG16">
        <v>41</v>
      </c>
      <c r="AH16">
        <f t="shared" si="4"/>
        <v>170</v>
      </c>
      <c r="AI16">
        <f t="shared" si="5"/>
        <v>0.47486033519553073</v>
      </c>
      <c r="AJ16" t="s">
        <v>60</v>
      </c>
    </row>
    <row r="17" spans="1:36" x14ac:dyDescent="0.25">
      <c r="A17" s="5" t="s">
        <v>43</v>
      </c>
      <c r="B17" s="5" t="s">
        <v>28</v>
      </c>
      <c r="C17" s="5" t="s">
        <v>13</v>
      </c>
      <c r="D17" s="5">
        <v>417</v>
      </c>
      <c r="E17" s="5">
        <v>14</v>
      </c>
      <c r="F17" s="5">
        <v>7</v>
      </c>
      <c r="G17" s="5">
        <v>0</v>
      </c>
      <c r="H17" s="5">
        <v>10</v>
      </c>
      <c r="I17" s="5">
        <f t="shared" si="0"/>
        <v>31</v>
      </c>
      <c r="J17" s="5">
        <f t="shared" si="1"/>
        <v>7.4340527577937646E-2</v>
      </c>
      <c r="K17" s="5"/>
      <c r="L17" s="5"/>
      <c r="M17" s="4" t="s">
        <v>30</v>
      </c>
      <c r="N17" s="4" t="s">
        <v>28</v>
      </c>
      <c r="O17" s="4" t="s">
        <v>15</v>
      </c>
      <c r="P17" s="5">
        <v>357</v>
      </c>
      <c r="Q17" s="5">
        <v>6</v>
      </c>
      <c r="R17" s="5">
        <v>3</v>
      </c>
      <c r="S17" s="5">
        <v>5</v>
      </c>
      <c r="T17" s="5">
        <v>0</v>
      </c>
      <c r="U17" s="5">
        <f t="shared" si="2"/>
        <v>14</v>
      </c>
      <c r="V17" s="5">
        <f t="shared" si="3"/>
        <v>3.9215686274509803E-2</v>
      </c>
      <c r="W17" s="4" t="s">
        <v>106</v>
      </c>
      <c r="Z17" t="s">
        <v>50</v>
      </c>
      <c r="AA17" t="s">
        <v>88</v>
      </c>
      <c r="AB17" t="s">
        <v>19</v>
      </c>
      <c r="AC17">
        <v>271</v>
      </c>
      <c r="AD17">
        <v>34</v>
      </c>
      <c r="AE17">
        <v>30</v>
      </c>
      <c r="AF17">
        <v>8</v>
      </c>
      <c r="AG17">
        <v>1</v>
      </c>
      <c r="AH17">
        <f t="shared" si="4"/>
        <v>73</v>
      </c>
      <c r="AI17">
        <f t="shared" si="5"/>
        <v>0.26937269372693728</v>
      </c>
      <c r="AJ17" t="s">
        <v>60</v>
      </c>
    </row>
    <row r="18" spans="1:36" x14ac:dyDescent="0.25">
      <c r="A18" s="5" t="s">
        <v>44</v>
      </c>
      <c r="B18" t="s">
        <v>88</v>
      </c>
      <c r="C18" s="5" t="s">
        <v>18</v>
      </c>
      <c r="D18" s="5">
        <v>323</v>
      </c>
      <c r="E18" s="5">
        <v>4</v>
      </c>
      <c r="F18" s="5">
        <v>0</v>
      </c>
      <c r="G18" s="5">
        <v>0</v>
      </c>
      <c r="H18" s="5">
        <v>8</v>
      </c>
      <c r="I18" s="5">
        <f t="shared" si="0"/>
        <v>12</v>
      </c>
      <c r="J18" s="5">
        <f t="shared" si="1"/>
        <v>3.7151702786377708E-2</v>
      </c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36" x14ac:dyDescent="0.25">
      <c r="A19" s="5" t="s">
        <v>46</v>
      </c>
      <c r="B19" t="s">
        <v>88</v>
      </c>
      <c r="C19" s="5" t="s">
        <v>16</v>
      </c>
      <c r="D19" s="5">
        <v>348</v>
      </c>
      <c r="E19" s="5">
        <v>18</v>
      </c>
      <c r="F19" s="5">
        <v>7</v>
      </c>
      <c r="G19" s="5">
        <v>3</v>
      </c>
      <c r="H19" s="5">
        <v>4</v>
      </c>
      <c r="I19" s="5">
        <f t="shared" si="0"/>
        <v>32</v>
      </c>
      <c r="J19" s="5">
        <f t="shared" si="1"/>
        <v>9.1954022988505746E-2</v>
      </c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36" x14ac:dyDescent="0.25">
      <c r="A20" s="5" t="s">
        <v>47</v>
      </c>
      <c r="B20" t="s">
        <v>88</v>
      </c>
      <c r="C20" s="5" t="s">
        <v>16</v>
      </c>
      <c r="D20" s="5">
        <v>293</v>
      </c>
      <c r="E20" s="5">
        <v>12</v>
      </c>
      <c r="F20" s="5">
        <v>6</v>
      </c>
      <c r="G20" s="5">
        <v>1</v>
      </c>
      <c r="H20" s="5">
        <v>28</v>
      </c>
      <c r="I20" s="5">
        <f t="shared" si="0"/>
        <v>47</v>
      </c>
      <c r="J20" s="5">
        <f t="shared" si="1"/>
        <v>0.16040955631399317</v>
      </c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36" x14ac:dyDescent="0.25">
      <c r="A21" s="5" t="s">
        <v>48</v>
      </c>
      <c r="B21" t="s">
        <v>88</v>
      </c>
      <c r="C21" s="5" t="s">
        <v>19</v>
      </c>
      <c r="D21" s="5">
        <v>278</v>
      </c>
      <c r="E21" s="5">
        <v>0</v>
      </c>
      <c r="F21" s="5">
        <v>14</v>
      </c>
      <c r="G21" s="5">
        <v>4</v>
      </c>
      <c r="H21" s="5">
        <v>16</v>
      </c>
      <c r="I21" s="5">
        <f t="shared" si="0"/>
        <v>34</v>
      </c>
      <c r="J21" s="5">
        <f t="shared" si="1"/>
        <v>0.1223021582733813</v>
      </c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36" x14ac:dyDescent="0.25">
      <c r="A22" s="5" t="s">
        <v>49</v>
      </c>
      <c r="B22" t="s">
        <v>88</v>
      </c>
      <c r="C22" s="5" t="s">
        <v>19</v>
      </c>
      <c r="D22" s="5">
        <v>358</v>
      </c>
      <c r="E22" s="5">
        <v>45</v>
      </c>
      <c r="F22" s="5">
        <v>76</v>
      </c>
      <c r="G22" s="5">
        <v>8</v>
      </c>
      <c r="H22" s="5">
        <v>41</v>
      </c>
      <c r="I22" s="5">
        <f t="shared" si="0"/>
        <v>170</v>
      </c>
      <c r="J22" s="5">
        <f t="shared" si="1"/>
        <v>0.47486033519553073</v>
      </c>
      <c r="K22" s="5"/>
      <c r="L22" s="5"/>
    </row>
    <row r="23" spans="1:36" x14ac:dyDescent="0.25">
      <c r="A23" s="5" t="s">
        <v>50</v>
      </c>
      <c r="B23" t="s">
        <v>88</v>
      </c>
      <c r="C23" s="5" t="s">
        <v>19</v>
      </c>
      <c r="D23" s="5">
        <v>271</v>
      </c>
      <c r="E23" s="5">
        <v>34</v>
      </c>
      <c r="F23" s="5">
        <v>30</v>
      </c>
      <c r="G23" s="5">
        <v>8</v>
      </c>
      <c r="H23" s="5">
        <v>1</v>
      </c>
      <c r="I23" s="5">
        <f t="shared" si="0"/>
        <v>73</v>
      </c>
      <c r="J23" s="5">
        <f t="shared" si="1"/>
        <v>0.26937269372693728</v>
      </c>
      <c r="K23" s="5"/>
      <c r="L23" s="5"/>
    </row>
    <row r="24" spans="1:36" x14ac:dyDescent="0.25">
      <c r="A24" s="5" t="s">
        <v>51</v>
      </c>
      <c r="B24" t="s">
        <v>88</v>
      </c>
      <c r="C24" s="5" t="s">
        <v>10</v>
      </c>
      <c r="D24" s="5">
        <v>351</v>
      </c>
      <c r="E24" s="5">
        <v>5</v>
      </c>
      <c r="F24" s="5">
        <v>2</v>
      </c>
      <c r="G24" s="5">
        <v>3</v>
      </c>
      <c r="H24" s="5">
        <v>13</v>
      </c>
      <c r="I24" s="5">
        <f t="shared" si="0"/>
        <v>23</v>
      </c>
      <c r="J24" s="5">
        <f t="shared" si="1"/>
        <v>6.5527065527065526E-2</v>
      </c>
      <c r="K24" s="5"/>
      <c r="L24" s="5"/>
    </row>
    <row r="25" spans="1:36" x14ac:dyDescent="0.25">
      <c r="A25" s="5" t="s">
        <v>52</v>
      </c>
      <c r="B25" t="s">
        <v>88</v>
      </c>
      <c r="C25" s="5" t="s">
        <v>11</v>
      </c>
      <c r="D25" s="5">
        <v>331</v>
      </c>
      <c r="E25" s="5">
        <v>8</v>
      </c>
      <c r="F25" s="5">
        <v>1</v>
      </c>
      <c r="G25" s="5">
        <v>2</v>
      </c>
      <c r="H25" s="5">
        <v>0</v>
      </c>
      <c r="I25" s="5">
        <f t="shared" si="0"/>
        <v>11</v>
      </c>
      <c r="J25" s="5">
        <f t="shared" si="1"/>
        <v>3.3232628398791542E-2</v>
      </c>
      <c r="K25" s="5"/>
      <c r="L25" s="5"/>
    </row>
    <row r="26" spans="1:36" x14ac:dyDescent="0.25">
      <c r="A26" s="5" t="s">
        <v>53</v>
      </c>
      <c r="B26" t="s">
        <v>88</v>
      </c>
      <c r="C26" s="5" t="s">
        <v>11</v>
      </c>
      <c r="D26" s="5">
        <v>387</v>
      </c>
      <c r="E26" s="5">
        <v>14</v>
      </c>
      <c r="F26" s="5">
        <v>4</v>
      </c>
      <c r="G26" s="5">
        <v>0</v>
      </c>
      <c r="H26" s="5">
        <v>0</v>
      </c>
      <c r="I26" s="5">
        <f t="shared" si="0"/>
        <v>18</v>
      </c>
      <c r="J26" s="5">
        <f t="shared" si="1"/>
        <v>4.6511627906976744E-2</v>
      </c>
      <c r="K26" s="5"/>
      <c r="L26" s="5"/>
    </row>
    <row r="27" spans="1:36" x14ac:dyDescent="0.25">
      <c r="A27" s="5" t="s">
        <v>54</v>
      </c>
      <c r="B27" t="s">
        <v>88</v>
      </c>
      <c r="C27" s="5" t="s">
        <v>13</v>
      </c>
      <c r="D27" s="5">
        <v>368</v>
      </c>
      <c r="E27" s="5">
        <v>27</v>
      </c>
      <c r="F27" s="5">
        <v>3</v>
      </c>
      <c r="G27" s="5">
        <v>0</v>
      </c>
      <c r="H27" s="5">
        <v>5</v>
      </c>
      <c r="I27" s="5">
        <f t="shared" si="0"/>
        <v>35</v>
      </c>
      <c r="J27" s="5">
        <f t="shared" si="1"/>
        <v>9.5108695652173919E-2</v>
      </c>
      <c r="K27" s="5"/>
      <c r="L27" s="5"/>
    </row>
    <row r="28" spans="1:36" x14ac:dyDescent="0.25">
      <c r="A28" s="5" t="s">
        <v>55</v>
      </c>
      <c r="B28" t="s">
        <v>88</v>
      </c>
      <c r="C28" s="5" t="s">
        <v>10</v>
      </c>
      <c r="D28" s="5">
        <v>170</v>
      </c>
      <c r="E28" s="5">
        <v>77</v>
      </c>
      <c r="F28" s="5">
        <v>70</v>
      </c>
      <c r="G28" s="5">
        <v>9</v>
      </c>
      <c r="H28" s="5">
        <v>11</v>
      </c>
      <c r="I28" s="5">
        <f t="shared" si="0"/>
        <v>167</v>
      </c>
      <c r="J28" s="5">
        <f t="shared" si="1"/>
        <v>0.98235294117647054</v>
      </c>
      <c r="K28" s="5"/>
      <c r="L28" s="5"/>
    </row>
  </sheetData>
  <pageMargins left="0.7" right="0.7" top="0.75" bottom="0.75" header="0.3" footer="0.3"/>
  <ignoredErrors>
    <ignoredError sqref="I2:I28 U2:U17 AH2:AH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workbookViewId="0">
      <pane ySplit="1" topLeftCell="A2" activePane="bottomLeft" state="frozen"/>
      <selection pane="bottomLeft" activeCell="L11" sqref="L11"/>
    </sheetView>
  </sheetViews>
  <sheetFormatPr defaultRowHeight="15" x14ac:dyDescent="0.25"/>
  <cols>
    <col min="1" max="1" width="10.5703125" bestFit="1" customWidth="1"/>
    <col min="2" max="2" width="10.28515625" customWidth="1"/>
    <col min="6" max="6" width="8.7109375" style="24" customWidth="1"/>
    <col min="7" max="7" width="8.7109375" style="27" customWidth="1"/>
    <col min="8" max="8" width="8.7109375" style="25" customWidth="1"/>
    <col min="9" max="11" width="8.140625" style="24" customWidth="1"/>
  </cols>
  <sheetData>
    <row r="1" spans="1:18" ht="30" x14ac:dyDescent="0.25">
      <c r="A1" s="14" t="s">
        <v>0</v>
      </c>
      <c r="B1" s="14" t="s">
        <v>3</v>
      </c>
      <c r="C1" s="14" t="s">
        <v>2</v>
      </c>
      <c r="D1" s="14" t="s">
        <v>20</v>
      </c>
      <c r="E1" s="28" t="s">
        <v>122</v>
      </c>
      <c r="F1" s="28" t="s">
        <v>150</v>
      </c>
      <c r="G1" s="26" t="s">
        <v>154</v>
      </c>
      <c r="H1" s="14" t="s">
        <v>153</v>
      </c>
      <c r="I1" s="29" t="s">
        <v>151</v>
      </c>
      <c r="J1" s="14" t="s">
        <v>155</v>
      </c>
      <c r="K1" s="14" t="s">
        <v>156</v>
      </c>
      <c r="L1" s="30" t="s">
        <v>152</v>
      </c>
      <c r="M1" s="14" t="s">
        <v>157</v>
      </c>
      <c r="N1" s="22" t="s">
        <v>158</v>
      </c>
      <c r="O1" s="29" t="s">
        <v>159</v>
      </c>
      <c r="P1" s="22" t="s">
        <v>160</v>
      </c>
      <c r="Q1" s="22" t="s">
        <v>161</v>
      </c>
      <c r="R1" s="22" t="s">
        <v>162</v>
      </c>
    </row>
    <row r="2" spans="1:18" x14ac:dyDescent="0.25">
      <c r="A2" t="s">
        <v>123</v>
      </c>
      <c r="B2" t="s">
        <v>28</v>
      </c>
      <c r="C2">
        <v>27.5</v>
      </c>
      <c r="D2" t="s">
        <v>8</v>
      </c>
      <c r="E2" s="23">
        <f>AVERAGE(F2,I2,L2)</f>
        <v>0.12122984228247385</v>
      </c>
      <c r="F2" s="24">
        <f>H2/G2</f>
        <v>0.17181818181818181</v>
      </c>
      <c r="G2" s="27">
        <v>11</v>
      </c>
      <c r="H2" s="25">
        <v>1.89</v>
      </c>
      <c r="I2" s="24">
        <f>K2/J2</f>
        <v>8.6315789473684207E-2</v>
      </c>
      <c r="J2" s="27">
        <v>19</v>
      </c>
      <c r="K2" s="25">
        <v>1.64</v>
      </c>
      <c r="L2">
        <f t="shared" ref="L2:L28" si="0">N2/M2</f>
        <v>0.10555555555555556</v>
      </c>
      <c r="M2">
        <v>9</v>
      </c>
      <c r="N2">
        <v>0.95</v>
      </c>
      <c r="O2">
        <f t="shared" ref="O2:O18" si="1">AVERAGE(P2:Q2,R2)</f>
        <v>1.0900000000000001</v>
      </c>
      <c r="P2">
        <v>1.2</v>
      </c>
      <c r="Q2">
        <v>0.84</v>
      </c>
      <c r="R2">
        <v>1.2300000000000004</v>
      </c>
    </row>
    <row r="3" spans="1:18" x14ac:dyDescent="0.25">
      <c r="A3" t="s">
        <v>124</v>
      </c>
      <c r="B3" t="s">
        <v>28</v>
      </c>
      <c r="C3">
        <v>27.7</v>
      </c>
      <c r="D3" t="s">
        <v>5</v>
      </c>
      <c r="E3" s="23">
        <f t="shared" ref="E3:E28" si="2">AVERAGE(F3,I3,L3)</f>
        <v>0.18650793650793651</v>
      </c>
      <c r="F3" s="24">
        <f t="shared" ref="F3:F28" si="3">H3/G3</f>
        <v>0.25</v>
      </c>
      <c r="G3" s="27">
        <v>8</v>
      </c>
      <c r="H3" s="25">
        <v>2</v>
      </c>
      <c r="I3" s="24">
        <f t="shared" ref="I3:I28" si="4">K3/J3</f>
        <v>0.16666666666666666</v>
      </c>
      <c r="J3" s="27">
        <v>12</v>
      </c>
      <c r="K3" s="25">
        <v>2</v>
      </c>
      <c r="L3">
        <f t="shared" si="0"/>
        <v>0.14285714285714285</v>
      </c>
      <c r="M3">
        <v>14</v>
      </c>
      <c r="N3">
        <v>2</v>
      </c>
      <c r="O3">
        <f t="shared" si="1"/>
        <v>1.4033333333333333</v>
      </c>
      <c r="P3">
        <v>1.28</v>
      </c>
      <c r="Q3">
        <v>1.25</v>
      </c>
      <c r="R3">
        <v>1.6799999999999997</v>
      </c>
    </row>
    <row r="4" spans="1:18" x14ac:dyDescent="0.25">
      <c r="A4" t="s">
        <v>125</v>
      </c>
      <c r="B4" t="s">
        <v>28</v>
      </c>
      <c r="C4">
        <v>28.5</v>
      </c>
      <c r="D4" t="s">
        <v>15</v>
      </c>
      <c r="E4" s="23">
        <f t="shared" si="2"/>
        <v>0.21365914786967419</v>
      </c>
      <c r="F4" s="24">
        <f t="shared" si="3"/>
        <v>0.25</v>
      </c>
      <c r="G4" s="27">
        <v>8</v>
      </c>
      <c r="H4" s="25">
        <v>2</v>
      </c>
      <c r="I4" s="24">
        <f t="shared" si="4"/>
        <v>0.2857142857142857</v>
      </c>
      <c r="J4" s="27">
        <v>7</v>
      </c>
      <c r="K4" s="25">
        <v>2</v>
      </c>
      <c r="L4">
        <f t="shared" si="0"/>
        <v>0.10526315789473684</v>
      </c>
      <c r="M4">
        <v>19</v>
      </c>
      <c r="N4">
        <v>2</v>
      </c>
      <c r="O4">
        <f t="shared" si="1"/>
        <v>0.71333333333333326</v>
      </c>
      <c r="P4">
        <v>0.62</v>
      </c>
      <c r="Q4">
        <v>1.05</v>
      </c>
      <c r="R4">
        <v>0.46999999999999975</v>
      </c>
    </row>
    <row r="5" spans="1:18" x14ac:dyDescent="0.25">
      <c r="A5" t="s">
        <v>126</v>
      </c>
      <c r="B5" t="s">
        <v>28</v>
      </c>
      <c r="C5">
        <v>26.7</v>
      </c>
      <c r="D5" t="s">
        <v>8</v>
      </c>
      <c r="E5" s="23">
        <f t="shared" si="2"/>
        <v>9.6111111111111105E-2</v>
      </c>
      <c r="F5" s="24">
        <f t="shared" si="3"/>
        <v>0.08</v>
      </c>
      <c r="G5" s="27">
        <v>25</v>
      </c>
      <c r="H5" s="25">
        <v>2</v>
      </c>
      <c r="I5" s="24">
        <f t="shared" si="4"/>
        <v>8.3333333333333329E-2</v>
      </c>
      <c r="J5" s="27">
        <v>24</v>
      </c>
      <c r="K5" s="25">
        <v>2</v>
      </c>
      <c r="L5">
        <f t="shared" si="0"/>
        <v>0.125</v>
      </c>
      <c r="M5">
        <v>16</v>
      </c>
      <c r="N5">
        <v>2</v>
      </c>
      <c r="O5">
        <f t="shared" si="1"/>
        <v>0.77666666666666673</v>
      </c>
      <c r="P5">
        <v>0.91</v>
      </c>
      <c r="Q5">
        <v>1.02</v>
      </c>
      <c r="R5">
        <v>0.39999999999999991</v>
      </c>
    </row>
    <row r="6" spans="1:18" x14ac:dyDescent="0.25">
      <c r="A6" t="s">
        <v>127</v>
      </c>
      <c r="B6" t="s">
        <v>28</v>
      </c>
      <c r="C6">
        <v>27.8</v>
      </c>
      <c r="D6" t="s">
        <v>5</v>
      </c>
      <c r="E6" s="23">
        <f t="shared" si="2"/>
        <v>0.1567808409913673</v>
      </c>
      <c r="F6" s="24">
        <f t="shared" si="3"/>
        <v>0.22222222222222221</v>
      </c>
      <c r="G6" s="27">
        <v>9</v>
      </c>
      <c r="H6" s="25">
        <v>2</v>
      </c>
      <c r="I6" s="24">
        <f t="shared" si="4"/>
        <v>0.10526315789473684</v>
      </c>
      <c r="J6" s="27">
        <v>19</v>
      </c>
      <c r="K6" s="25">
        <v>2</v>
      </c>
      <c r="L6">
        <f t="shared" si="0"/>
        <v>0.14285714285714285</v>
      </c>
      <c r="M6">
        <v>14</v>
      </c>
      <c r="N6">
        <v>2</v>
      </c>
      <c r="O6">
        <f t="shared" si="1"/>
        <v>1.49</v>
      </c>
      <c r="P6">
        <v>1.49</v>
      </c>
      <c r="Q6">
        <v>1.39</v>
      </c>
      <c r="R6">
        <v>1.5899999999999999</v>
      </c>
    </row>
    <row r="7" spans="1:18" x14ac:dyDescent="0.25">
      <c r="A7" t="s">
        <v>128</v>
      </c>
      <c r="B7" t="s">
        <v>28</v>
      </c>
      <c r="C7">
        <v>26.2</v>
      </c>
      <c r="D7" t="s">
        <v>12</v>
      </c>
      <c r="E7" s="23">
        <f t="shared" si="2"/>
        <v>0.13724611708482676</v>
      </c>
      <c r="F7" s="24">
        <f t="shared" si="3"/>
        <v>0.22222222222222221</v>
      </c>
      <c r="G7" s="27">
        <v>9</v>
      </c>
      <c r="H7" s="25">
        <v>2</v>
      </c>
      <c r="I7" s="24">
        <f t="shared" si="4"/>
        <v>0.125</v>
      </c>
      <c r="J7" s="27">
        <v>16</v>
      </c>
      <c r="K7" s="25">
        <v>2</v>
      </c>
      <c r="L7">
        <f t="shared" si="0"/>
        <v>6.4516129032258063E-2</v>
      </c>
      <c r="M7">
        <v>31</v>
      </c>
      <c r="N7">
        <v>2</v>
      </c>
      <c r="O7">
        <f t="shared" si="1"/>
        <v>1.2733333333333332</v>
      </c>
      <c r="P7">
        <v>0.96</v>
      </c>
      <c r="Q7">
        <v>1.39</v>
      </c>
      <c r="R7">
        <v>1.47</v>
      </c>
    </row>
    <row r="8" spans="1:18" x14ac:dyDescent="0.25">
      <c r="A8" t="s">
        <v>129</v>
      </c>
      <c r="B8" t="s">
        <v>28</v>
      </c>
      <c r="C8">
        <v>27.7</v>
      </c>
      <c r="D8" t="s">
        <v>15</v>
      </c>
      <c r="E8" s="23">
        <f t="shared" si="2"/>
        <v>0.19351506786289394</v>
      </c>
      <c r="F8" s="24">
        <f t="shared" si="3"/>
        <v>0.2857142857142857</v>
      </c>
      <c r="G8" s="27">
        <v>7</v>
      </c>
      <c r="H8" s="25">
        <v>2</v>
      </c>
      <c r="I8" s="24">
        <f t="shared" si="4"/>
        <v>0.22222222222222221</v>
      </c>
      <c r="J8" s="27">
        <v>9</v>
      </c>
      <c r="K8" s="25">
        <v>2</v>
      </c>
      <c r="L8">
        <f t="shared" si="0"/>
        <v>7.2608695652173913E-2</v>
      </c>
      <c r="M8">
        <v>23</v>
      </c>
      <c r="N8">
        <v>1.67</v>
      </c>
      <c r="O8">
        <f t="shared" si="1"/>
        <v>0.68</v>
      </c>
      <c r="P8">
        <v>0.66</v>
      </c>
      <c r="Q8">
        <v>0.7</v>
      </c>
      <c r="R8">
        <v>0.68000000000000016</v>
      </c>
    </row>
    <row r="9" spans="1:18" x14ac:dyDescent="0.25">
      <c r="A9" t="s">
        <v>130</v>
      </c>
      <c r="B9" t="s">
        <v>28</v>
      </c>
      <c r="C9">
        <v>26.5</v>
      </c>
      <c r="D9" t="s">
        <v>12</v>
      </c>
      <c r="E9" s="23">
        <f t="shared" si="2"/>
        <v>0.16079365079365079</v>
      </c>
      <c r="F9" s="24">
        <f t="shared" si="3"/>
        <v>0.11571428571428573</v>
      </c>
      <c r="G9" s="27">
        <v>7</v>
      </c>
      <c r="H9" s="25">
        <v>0.81</v>
      </c>
      <c r="I9" s="24">
        <f t="shared" si="4"/>
        <v>0.2</v>
      </c>
      <c r="J9" s="27">
        <v>10</v>
      </c>
      <c r="K9" s="25">
        <v>2</v>
      </c>
      <c r="L9">
        <f t="shared" si="0"/>
        <v>0.16666666666666666</v>
      </c>
      <c r="M9">
        <v>9</v>
      </c>
      <c r="N9">
        <v>1.5</v>
      </c>
      <c r="O9">
        <f t="shared" si="1"/>
        <v>1.1800000000000002</v>
      </c>
      <c r="P9">
        <v>1.28</v>
      </c>
      <c r="Q9">
        <v>1.08</v>
      </c>
      <c r="R9">
        <v>1.1800000000000002</v>
      </c>
    </row>
    <row r="10" spans="1:18" x14ac:dyDescent="0.25">
      <c r="A10" t="s">
        <v>131</v>
      </c>
      <c r="B10" t="s">
        <v>28</v>
      </c>
      <c r="C10">
        <v>27.2</v>
      </c>
      <c r="D10" t="s">
        <v>6</v>
      </c>
      <c r="E10" s="23">
        <f t="shared" si="2"/>
        <v>9.7768576029445595E-2</v>
      </c>
      <c r="F10" s="24">
        <f t="shared" si="3"/>
        <v>9.5238095238095233E-2</v>
      </c>
      <c r="G10" s="27">
        <v>21</v>
      </c>
      <c r="H10" s="25">
        <v>2</v>
      </c>
      <c r="I10" s="24">
        <f t="shared" si="4"/>
        <v>8.6956521739130432E-2</v>
      </c>
      <c r="J10" s="27">
        <v>23</v>
      </c>
      <c r="K10" s="25">
        <v>2</v>
      </c>
      <c r="L10">
        <f t="shared" si="0"/>
        <v>0.1111111111111111</v>
      </c>
      <c r="M10">
        <v>18</v>
      </c>
      <c r="N10">
        <v>2</v>
      </c>
      <c r="O10">
        <f t="shared" si="1"/>
        <v>0.73666666666666669</v>
      </c>
      <c r="P10">
        <v>0.81</v>
      </c>
      <c r="Q10">
        <v>0.8</v>
      </c>
      <c r="R10">
        <v>0.59999999999999987</v>
      </c>
    </row>
    <row r="11" spans="1:18" x14ac:dyDescent="0.25">
      <c r="A11" t="s">
        <v>132</v>
      </c>
      <c r="B11" t="s">
        <v>28</v>
      </c>
      <c r="C11">
        <v>27.3</v>
      </c>
      <c r="D11" t="s">
        <v>18</v>
      </c>
      <c r="E11" s="23">
        <f t="shared" si="2"/>
        <v>0.11484593837535013</v>
      </c>
      <c r="F11" s="24">
        <f t="shared" si="3"/>
        <v>0.14285714285714285</v>
      </c>
      <c r="G11" s="27">
        <v>14</v>
      </c>
      <c r="H11" s="25">
        <v>2</v>
      </c>
      <c r="I11" s="24">
        <f t="shared" si="4"/>
        <v>0.14285714285714285</v>
      </c>
      <c r="J11" s="27">
        <v>14</v>
      </c>
      <c r="K11" s="25">
        <v>2</v>
      </c>
      <c r="L11">
        <f t="shared" si="0"/>
        <v>5.8823529411764705E-2</v>
      </c>
      <c r="M11">
        <v>34</v>
      </c>
      <c r="N11">
        <v>2</v>
      </c>
      <c r="O11">
        <f t="shared" si="1"/>
        <v>0.81333333333333346</v>
      </c>
      <c r="P11">
        <v>0.57999999999999996</v>
      </c>
      <c r="Q11">
        <v>1.6</v>
      </c>
      <c r="R11">
        <v>0.26</v>
      </c>
    </row>
    <row r="12" spans="1:18" x14ac:dyDescent="0.25">
      <c r="A12" t="s">
        <v>133</v>
      </c>
      <c r="B12" t="s">
        <v>28</v>
      </c>
      <c r="C12">
        <v>26.4</v>
      </c>
      <c r="D12" t="s">
        <v>6</v>
      </c>
      <c r="E12" s="23">
        <f t="shared" si="2"/>
        <v>0.10720310391363023</v>
      </c>
      <c r="F12" s="24">
        <f t="shared" si="3"/>
        <v>0.15384615384615385</v>
      </c>
      <c r="G12" s="27">
        <v>13</v>
      </c>
      <c r="H12" s="25">
        <v>2</v>
      </c>
      <c r="I12" s="24">
        <f t="shared" si="4"/>
        <v>0.10526315789473684</v>
      </c>
      <c r="J12" s="27">
        <v>19</v>
      </c>
      <c r="K12" s="25">
        <v>2</v>
      </c>
      <c r="L12">
        <f t="shared" si="0"/>
        <v>6.25E-2</v>
      </c>
      <c r="M12">
        <v>32</v>
      </c>
      <c r="N12">
        <v>2</v>
      </c>
      <c r="O12">
        <f t="shared" si="1"/>
        <v>0.90666666666666673</v>
      </c>
      <c r="P12">
        <v>0.8</v>
      </c>
      <c r="Q12">
        <v>1.01</v>
      </c>
      <c r="R12">
        <v>0.91000000000000014</v>
      </c>
    </row>
    <row r="13" spans="1:18" x14ac:dyDescent="0.25">
      <c r="A13" t="s">
        <v>134</v>
      </c>
      <c r="B13" t="s">
        <v>28</v>
      </c>
      <c r="C13">
        <v>28.5</v>
      </c>
      <c r="D13" t="s">
        <v>15</v>
      </c>
      <c r="E13" s="23">
        <f t="shared" si="2"/>
        <v>0.16434680134680135</v>
      </c>
      <c r="F13" s="24">
        <f t="shared" si="3"/>
        <v>8.8999999999999996E-2</v>
      </c>
      <c r="G13" s="27">
        <v>20</v>
      </c>
      <c r="H13" s="25">
        <v>1.78</v>
      </c>
      <c r="I13" s="24">
        <f t="shared" si="4"/>
        <v>0.18181818181818182</v>
      </c>
      <c r="J13" s="27">
        <v>11</v>
      </c>
      <c r="K13" s="25">
        <v>2</v>
      </c>
      <c r="L13">
        <f t="shared" si="0"/>
        <v>0.22222222222222221</v>
      </c>
      <c r="M13">
        <v>9</v>
      </c>
      <c r="N13">
        <v>2</v>
      </c>
      <c r="O13">
        <f t="shared" si="1"/>
        <v>0.87666666666666659</v>
      </c>
      <c r="P13">
        <v>0.41</v>
      </c>
      <c r="Q13">
        <v>0.96</v>
      </c>
      <c r="R13">
        <v>1.26</v>
      </c>
    </row>
    <row r="14" spans="1:18" x14ac:dyDescent="0.25">
      <c r="A14" t="s">
        <v>135</v>
      </c>
      <c r="B14" t="s">
        <v>28</v>
      </c>
      <c r="C14">
        <v>28.3</v>
      </c>
      <c r="D14" t="s">
        <v>15</v>
      </c>
      <c r="E14" s="23">
        <f t="shared" si="2"/>
        <v>0.10712250712250711</v>
      </c>
      <c r="F14" s="24">
        <f t="shared" si="3"/>
        <v>0.1111111111111111</v>
      </c>
      <c r="G14" s="27">
        <v>18</v>
      </c>
      <c r="H14" s="25">
        <v>2</v>
      </c>
      <c r="I14" s="24">
        <f t="shared" si="4"/>
        <v>0.13333333333333333</v>
      </c>
      <c r="J14" s="27">
        <v>15</v>
      </c>
      <c r="K14" s="25">
        <v>2</v>
      </c>
      <c r="L14">
        <f t="shared" si="0"/>
        <v>7.6923076923076927E-2</v>
      </c>
      <c r="M14">
        <v>26</v>
      </c>
      <c r="N14">
        <v>2</v>
      </c>
      <c r="O14">
        <f t="shared" si="1"/>
        <v>1.06</v>
      </c>
      <c r="P14">
        <v>0.98</v>
      </c>
      <c r="Q14">
        <v>0.38</v>
      </c>
      <c r="R14">
        <v>1.8200000000000003</v>
      </c>
    </row>
    <row r="15" spans="1:18" x14ac:dyDescent="0.25">
      <c r="A15" t="s">
        <v>136</v>
      </c>
      <c r="B15" t="s">
        <v>28</v>
      </c>
      <c r="C15">
        <v>27.2</v>
      </c>
      <c r="D15" t="s">
        <v>18</v>
      </c>
      <c r="E15" s="23">
        <f t="shared" si="2"/>
        <v>8.9985475671750179E-2</v>
      </c>
      <c r="F15" s="24">
        <f t="shared" si="3"/>
        <v>7.407407407407407E-2</v>
      </c>
      <c r="G15" s="27">
        <v>27</v>
      </c>
      <c r="H15" s="25">
        <v>2</v>
      </c>
      <c r="I15" s="24">
        <f t="shared" si="4"/>
        <v>0.11588235294117646</v>
      </c>
      <c r="J15" s="27">
        <v>17</v>
      </c>
      <c r="K15" s="25">
        <v>1.97</v>
      </c>
      <c r="L15">
        <f t="shared" si="0"/>
        <v>0.08</v>
      </c>
      <c r="M15">
        <v>25</v>
      </c>
      <c r="N15">
        <v>2</v>
      </c>
      <c r="O15">
        <f t="shared" si="1"/>
        <v>0.66333333333333333</v>
      </c>
      <c r="P15">
        <v>0.43</v>
      </c>
      <c r="Q15">
        <v>0.3</v>
      </c>
      <c r="R15">
        <v>1.26</v>
      </c>
    </row>
    <row r="16" spans="1:18" x14ac:dyDescent="0.25">
      <c r="A16" t="s">
        <v>137</v>
      </c>
      <c r="B16" t="s">
        <v>28</v>
      </c>
      <c r="C16">
        <v>27.2</v>
      </c>
      <c r="D16" t="s">
        <v>5</v>
      </c>
      <c r="E16" s="23">
        <f t="shared" si="2"/>
        <v>0.11759952465834818</v>
      </c>
      <c r="F16" s="24">
        <f t="shared" si="3"/>
        <v>0.10181818181818182</v>
      </c>
      <c r="G16" s="27">
        <v>11</v>
      </c>
      <c r="H16" s="25">
        <v>1.1200000000000001</v>
      </c>
      <c r="I16" s="24">
        <f t="shared" si="4"/>
        <v>0.13333333333333333</v>
      </c>
      <c r="J16" s="27">
        <v>15</v>
      </c>
      <c r="K16" s="25">
        <v>2</v>
      </c>
      <c r="L16">
        <f t="shared" si="0"/>
        <v>0.11764705882352941</v>
      </c>
      <c r="M16">
        <v>17</v>
      </c>
      <c r="N16">
        <v>2</v>
      </c>
      <c r="O16">
        <f t="shared" si="1"/>
        <v>0.75666666666666671</v>
      </c>
      <c r="P16">
        <v>0.91</v>
      </c>
      <c r="Q16">
        <v>0.91</v>
      </c>
      <c r="R16">
        <v>0.44999999999999996</v>
      </c>
    </row>
    <row r="17" spans="1:18" x14ac:dyDescent="0.25">
      <c r="A17" t="s">
        <v>138</v>
      </c>
      <c r="B17" t="s">
        <v>28</v>
      </c>
      <c r="C17">
        <v>26.2</v>
      </c>
      <c r="D17" t="s">
        <v>12</v>
      </c>
      <c r="E17" s="23">
        <f t="shared" si="2"/>
        <v>9.8791423001949319E-2</v>
      </c>
      <c r="F17" s="24">
        <f t="shared" si="3"/>
        <v>0.1111111111111111</v>
      </c>
      <c r="G17" s="27">
        <v>18</v>
      </c>
      <c r="H17" s="25">
        <v>2</v>
      </c>
      <c r="I17" s="24">
        <f t="shared" si="4"/>
        <v>0.08</v>
      </c>
      <c r="J17" s="27">
        <v>15</v>
      </c>
      <c r="K17" s="25">
        <v>1.2</v>
      </c>
      <c r="L17">
        <f t="shared" si="0"/>
        <v>0.10526315789473684</v>
      </c>
      <c r="M17">
        <v>19</v>
      </c>
      <c r="N17">
        <v>2</v>
      </c>
      <c r="O17">
        <f t="shared" si="1"/>
        <v>1.1000000000000001</v>
      </c>
      <c r="P17">
        <v>0.99</v>
      </c>
      <c r="Q17">
        <v>0.94</v>
      </c>
      <c r="R17">
        <v>1.3700000000000003</v>
      </c>
    </row>
    <row r="18" spans="1:18" x14ac:dyDescent="0.25">
      <c r="A18" t="s">
        <v>139</v>
      </c>
      <c r="B18" t="s">
        <v>88</v>
      </c>
      <c r="C18">
        <v>26.8</v>
      </c>
      <c r="D18" t="s">
        <v>13</v>
      </c>
      <c r="E18" s="23">
        <f t="shared" si="2"/>
        <v>0.11704761904761905</v>
      </c>
      <c r="F18" s="24">
        <f t="shared" si="3"/>
        <v>8.3333333333333329E-2</v>
      </c>
      <c r="G18" s="27">
        <v>24</v>
      </c>
      <c r="H18" s="25">
        <v>2</v>
      </c>
      <c r="I18" s="24">
        <f t="shared" si="4"/>
        <v>0.17714285714285713</v>
      </c>
      <c r="J18" s="27">
        <v>7</v>
      </c>
      <c r="K18" s="25">
        <v>1.24</v>
      </c>
      <c r="L18">
        <f t="shared" si="0"/>
        <v>9.0666666666666673E-2</v>
      </c>
      <c r="M18">
        <v>15</v>
      </c>
      <c r="N18">
        <v>1.36</v>
      </c>
      <c r="O18">
        <f t="shared" si="1"/>
        <v>0.69999999999999984</v>
      </c>
      <c r="P18">
        <v>0.59</v>
      </c>
      <c r="Q18">
        <v>0.39</v>
      </c>
      <c r="R18">
        <v>1.1199999999999997</v>
      </c>
    </row>
    <row r="19" spans="1:18" x14ac:dyDescent="0.25">
      <c r="A19" t="s">
        <v>140</v>
      </c>
      <c r="B19" t="s">
        <v>88</v>
      </c>
      <c r="C19">
        <v>25.8</v>
      </c>
      <c r="D19" t="s">
        <v>16</v>
      </c>
      <c r="E19" s="23">
        <f t="shared" si="2"/>
        <v>0.18611111111111112</v>
      </c>
      <c r="F19" s="24">
        <f>H19/G19</f>
        <v>0.16666666666666666</v>
      </c>
      <c r="G19" s="27">
        <v>12</v>
      </c>
      <c r="H19" s="25">
        <v>2</v>
      </c>
      <c r="I19" s="24">
        <f t="shared" si="4"/>
        <v>0.125</v>
      </c>
      <c r="J19" s="27">
        <v>16</v>
      </c>
      <c r="K19" s="25">
        <v>2</v>
      </c>
      <c r="L19">
        <f t="shared" si="0"/>
        <v>0.26666666666666666</v>
      </c>
      <c r="M19">
        <v>6</v>
      </c>
      <c r="N19">
        <v>1.6</v>
      </c>
    </row>
    <row r="20" spans="1:18" x14ac:dyDescent="0.25">
      <c r="A20" t="s">
        <v>141</v>
      </c>
      <c r="B20" t="s">
        <v>88</v>
      </c>
      <c r="C20">
        <v>23</v>
      </c>
      <c r="D20" t="s">
        <v>11</v>
      </c>
      <c r="E20" s="23">
        <f t="shared" si="2"/>
        <v>0.10920915032679739</v>
      </c>
      <c r="F20" s="24">
        <f t="shared" si="3"/>
        <v>8.1666666666666665E-2</v>
      </c>
      <c r="G20" s="27">
        <v>24</v>
      </c>
      <c r="H20" s="25">
        <v>1.96</v>
      </c>
      <c r="I20" s="24">
        <f t="shared" si="4"/>
        <v>0.13066666666666665</v>
      </c>
      <c r="J20" s="27">
        <v>15</v>
      </c>
      <c r="K20" s="25">
        <v>1.96</v>
      </c>
      <c r="L20">
        <f t="shared" si="0"/>
        <v>0.11529411764705882</v>
      </c>
      <c r="M20">
        <v>17</v>
      </c>
      <c r="N20">
        <v>1.96</v>
      </c>
      <c r="O20">
        <f t="shared" ref="O20:O28" si="5">AVERAGE(P20:Q20,R20)</f>
        <v>0.88666666666666671</v>
      </c>
      <c r="P20">
        <v>0.43</v>
      </c>
      <c r="Q20">
        <v>0.96</v>
      </c>
      <c r="R20">
        <v>1.27</v>
      </c>
    </row>
    <row r="21" spans="1:18" x14ac:dyDescent="0.25">
      <c r="A21" t="s">
        <v>142</v>
      </c>
      <c r="B21" t="s">
        <v>88</v>
      </c>
      <c r="C21">
        <v>28.4</v>
      </c>
      <c r="D21" t="s">
        <v>19</v>
      </c>
      <c r="E21" s="23">
        <f t="shared" si="2"/>
        <v>0.1803030303030303</v>
      </c>
      <c r="F21" s="24">
        <f t="shared" si="3"/>
        <v>0.17454545454545453</v>
      </c>
      <c r="G21" s="4">
        <v>11</v>
      </c>
      <c r="H21" s="25">
        <v>1.92</v>
      </c>
      <c r="I21" s="24">
        <f t="shared" si="4"/>
        <v>0.2</v>
      </c>
      <c r="J21" s="27">
        <v>10</v>
      </c>
      <c r="K21" s="25">
        <v>2</v>
      </c>
      <c r="L21">
        <f t="shared" si="0"/>
        <v>0.16636363636363638</v>
      </c>
      <c r="M21">
        <v>11</v>
      </c>
      <c r="N21">
        <v>1.83</v>
      </c>
      <c r="O21">
        <f t="shared" si="5"/>
        <v>0.57666666666666666</v>
      </c>
      <c r="P21">
        <v>0.56000000000000005</v>
      </c>
      <c r="Q21">
        <v>0.15</v>
      </c>
      <c r="R21">
        <v>1.02</v>
      </c>
    </row>
    <row r="22" spans="1:18" x14ac:dyDescent="0.25">
      <c r="A22" t="s">
        <v>143</v>
      </c>
      <c r="B22" t="s">
        <v>88</v>
      </c>
      <c r="C22">
        <v>28</v>
      </c>
      <c r="D22" t="s">
        <v>10</v>
      </c>
      <c r="E22" s="23">
        <f t="shared" si="2"/>
        <v>9.0590844928412975E-2</v>
      </c>
      <c r="F22" s="24">
        <f t="shared" si="3"/>
        <v>9.9473684210526311E-2</v>
      </c>
      <c r="G22" s="27">
        <v>19</v>
      </c>
      <c r="H22" s="25">
        <v>1.89</v>
      </c>
      <c r="I22" s="24">
        <f t="shared" si="4"/>
        <v>6.8965517241379309E-2</v>
      </c>
      <c r="J22" s="27">
        <v>29</v>
      </c>
      <c r="K22" s="25">
        <v>2</v>
      </c>
      <c r="L22">
        <f t="shared" si="0"/>
        <v>0.10333333333333333</v>
      </c>
      <c r="M22" s="3">
        <v>18</v>
      </c>
      <c r="N22" s="3">
        <v>1.86</v>
      </c>
      <c r="O22">
        <f t="shared" si="5"/>
        <v>0.42666666666666669</v>
      </c>
      <c r="P22">
        <v>0.45</v>
      </c>
      <c r="Q22">
        <v>0.45</v>
      </c>
      <c r="R22">
        <v>0.38</v>
      </c>
    </row>
    <row r="23" spans="1:18" x14ac:dyDescent="0.25">
      <c r="A23" t="s">
        <v>144</v>
      </c>
      <c r="B23" t="s">
        <v>88</v>
      </c>
      <c r="C23">
        <v>24.7</v>
      </c>
      <c r="D23" t="s">
        <v>16</v>
      </c>
      <c r="E23" s="23">
        <f t="shared" si="2"/>
        <v>6.5139734054541362E-2</v>
      </c>
      <c r="F23" s="24">
        <f t="shared" si="3"/>
        <v>7.166666666666667E-2</v>
      </c>
      <c r="G23" s="27">
        <v>6</v>
      </c>
      <c r="H23" s="25">
        <v>0.43</v>
      </c>
      <c r="I23" s="24">
        <v>5.8235294117647059E-2</v>
      </c>
      <c r="J23" s="27">
        <v>17</v>
      </c>
      <c r="K23" s="25">
        <v>0.99</v>
      </c>
      <c r="L23">
        <f t="shared" si="0"/>
        <v>6.5517241379310337E-2</v>
      </c>
      <c r="M23" s="3">
        <v>29</v>
      </c>
      <c r="N23" s="3">
        <v>1.9</v>
      </c>
      <c r="O23">
        <f t="shared" si="5"/>
        <v>0.32</v>
      </c>
      <c r="P23">
        <v>0.32</v>
      </c>
      <c r="Q23">
        <v>0.39</v>
      </c>
      <c r="R23">
        <v>0.25</v>
      </c>
    </row>
    <row r="24" spans="1:18" x14ac:dyDescent="0.25">
      <c r="A24" t="s">
        <v>145</v>
      </c>
      <c r="B24" t="s">
        <v>88</v>
      </c>
      <c r="C24">
        <v>27.2</v>
      </c>
      <c r="D24" t="s">
        <v>10</v>
      </c>
      <c r="E24" s="23">
        <f t="shared" si="2"/>
        <v>7.5138888888888894E-2</v>
      </c>
      <c r="F24" s="24">
        <f t="shared" si="3"/>
        <v>7.3333333333333334E-2</v>
      </c>
      <c r="G24" s="27">
        <v>3</v>
      </c>
      <c r="H24" s="25">
        <v>0.22</v>
      </c>
      <c r="I24" s="24">
        <f t="shared" si="4"/>
        <v>0.11333333333333334</v>
      </c>
      <c r="J24" s="27">
        <v>3</v>
      </c>
      <c r="K24" s="25">
        <v>0.34</v>
      </c>
      <c r="L24">
        <f t="shared" si="0"/>
        <v>3.875E-2</v>
      </c>
      <c r="M24">
        <v>8</v>
      </c>
      <c r="N24">
        <v>0.31</v>
      </c>
      <c r="O24">
        <f t="shared" si="5"/>
        <v>0.18666666666666668</v>
      </c>
      <c r="P24">
        <v>0.27</v>
      </c>
      <c r="Q24">
        <v>0.15</v>
      </c>
      <c r="R24">
        <v>0.14000000000000001</v>
      </c>
    </row>
    <row r="25" spans="1:18" x14ac:dyDescent="0.25">
      <c r="A25" t="s">
        <v>146</v>
      </c>
      <c r="B25" t="s">
        <v>88</v>
      </c>
      <c r="C25">
        <v>26.5</v>
      </c>
      <c r="D25" t="s">
        <v>13</v>
      </c>
      <c r="E25" s="23">
        <f t="shared" si="2"/>
        <v>0.12507427213309566</v>
      </c>
      <c r="F25" s="24">
        <f t="shared" si="3"/>
        <v>9.0909090909090912E-2</v>
      </c>
      <c r="G25" s="27">
        <v>22</v>
      </c>
      <c r="H25" s="25">
        <v>2</v>
      </c>
      <c r="I25" s="24">
        <f t="shared" si="4"/>
        <v>0.11764705882352941</v>
      </c>
      <c r="J25" s="27">
        <v>17</v>
      </c>
      <c r="K25" s="25">
        <v>2</v>
      </c>
      <c r="L25">
        <f t="shared" si="0"/>
        <v>0.16666666666666666</v>
      </c>
      <c r="M25">
        <v>12</v>
      </c>
      <c r="N25">
        <v>2</v>
      </c>
      <c r="O25">
        <f t="shared" si="5"/>
        <v>0.55666666666666664</v>
      </c>
      <c r="P25">
        <v>0.32</v>
      </c>
      <c r="Q25">
        <v>0.38</v>
      </c>
      <c r="R25">
        <v>0.97</v>
      </c>
    </row>
    <row r="26" spans="1:18" x14ac:dyDescent="0.25">
      <c r="A26" t="s">
        <v>147</v>
      </c>
      <c r="B26" t="s">
        <v>88</v>
      </c>
      <c r="C26">
        <v>24.1</v>
      </c>
      <c r="D26" t="s">
        <v>11</v>
      </c>
      <c r="E26" s="23">
        <f t="shared" si="2"/>
        <v>0.17955658376711006</v>
      </c>
      <c r="F26" s="24">
        <f t="shared" si="3"/>
        <v>0.10526315789473684</v>
      </c>
      <c r="G26" s="27">
        <v>19</v>
      </c>
      <c r="H26" s="25">
        <v>2</v>
      </c>
      <c r="I26" s="24">
        <f t="shared" si="4"/>
        <v>0.14769230769230768</v>
      </c>
      <c r="J26" s="27">
        <v>13</v>
      </c>
      <c r="K26" s="25">
        <v>1.92</v>
      </c>
      <c r="L26">
        <f t="shared" si="0"/>
        <v>0.2857142857142857</v>
      </c>
      <c r="M26">
        <v>7</v>
      </c>
      <c r="N26">
        <v>2</v>
      </c>
      <c r="O26">
        <f t="shared" si="5"/>
        <v>0.97666666666666668</v>
      </c>
      <c r="P26">
        <v>0.12</v>
      </c>
      <c r="Q26">
        <v>1.83</v>
      </c>
      <c r="R26">
        <v>0.98</v>
      </c>
    </row>
    <row r="27" spans="1:18" x14ac:dyDescent="0.25">
      <c r="A27" t="s">
        <v>148</v>
      </c>
      <c r="B27" t="s">
        <v>88</v>
      </c>
      <c r="C27">
        <v>28.3</v>
      </c>
      <c r="D27" t="s">
        <v>19</v>
      </c>
      <c r="E27" s="23">
        <f t="shared" si="2"/>
        <v>0.1239766081871345</v>
      </c>
      <c r="F27" s="24">
        <f t="shared" si="3"/>
        <v>0.10526315789473684</v>
      </c>
      <c r="G27" s="27">
        <v>19</v>
      </c>
      <c r="H27" s="25">
        <v>2</v>
      </c>
      <c r="I27" s="24">
        <f t="shared" si="4"/>
        <v>0.1</v>
      </c>
      <c r="J27" s="27">
        <v>20</v>
      </c>
      <c r="K27" s="25">
        <v>2</v>
      </c>
      <c r="L27">
        <f t="shared" si="0"/>
        <v>0.16666666666666666</v>
      </c>
      <c r="M27">
        <v>12</v>
      </c>
      <c r="N27">
        <v>2</v>
      </c>
      <c r="O27">
        <f t="shared" si="5"/>
        <v>1.1766666666666667</v>
      </c>
      <c r="P27">
        <v>1.7</v>
      </c>
      <c r="Q27">
        <v>0.76</v>
      </c>
      <c r="R27">
        <v>1.07</v>
      </c>
    </row>
    <row r="28" spans="1:18" x14ac:dyDescent="0.25">
      <c r="A28" t="s">
        <v>149</v>
      </c>
      <c r="B28" t="s">
        <v>88</v>
      </c>
      <c r="C28">
        <v>27.5</v>
      </c>
      <c r="D28" t="s">
        <v>19</v>
      </c>
      <c r="E28" s="23">
        <f t="shared" si="2"/>
        <v>0.12789365079365078</v>
      </c>
      <c r="F28" s="24">
        <f t="shared" si="3"/>
        <v>0.14071428571428571</v>
      </c>
      <c r="G28" s="27">
        <v>14</v>
      </c>
      <c r="H28" s="25">
        <v>1.97</v>
      </c>
      <c r="I28" s="24">
        <f t="shared" si="4"/>
        <v>7.8799999999999995E-2</v>
      </c>
      <c r="J28" s="27">
        <v>25</v>
      </c>
      <c r="K28" s="25">
        <v>1.97</v>
      </c>
      <c r="L28">
        <f t="shared" si="0"/>
        <v>0.16416666666666666</v>
      </c>
      <c r="M28">
        <v>12</v>
      </c>
      <c r="N28">
        <v>1.97</v>
      </c>
      <c r="O28">
        <f t="shared" si="5"/>
        <v>1.2766666666666666</v>
      </c>
      <c r="P28">
        <v>1.36</v>
      </c>
      <c r="Q28">
        <v>1.19</v>
      </c>
      <c r="R28">
        <v>1.28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workbookViewId="0">
      <selection activeCell="P1" sqref="P1"/>
    </sheetView>
  </sheetViews>
  <sheetFormatPr defaultRowHeight="15" x14ac:dyDescent="0.25"/>
  <cols>
    <col min="1" max="1" width="9.140625" style="5"/>
    <col min="2" max="2" width="10.28515625" style="5" customWidth="1"/>
    <col min="3" max="3" width="8.42578125" style="31" customWidth="1"/>
    <col min="4" max="4" width="8.28515625" style="31" customWidth="1"/>
    <col min="5" max="5" width="6.5703125" style="5" customWidth="1"/>
    <col min="6" max="6" width="9.140625" style="5"/>
    <col min="7" max="7" width="11.28515625" style="5" customWidth="1"/>
    <col min="8" max="8" width="8.42578125" style="31" customWidth="1"/>
    <col min="9" max="9" width="12" style="31" bestFit="1" customWidth="1"/>
    <col min="10" max="10" width="5.85546875" style="5" customWidth="1"/>
    <col min="11" max="12" width="9.140625" style="5"/>
    <col min="13" max="15" width="10.7109375" style="5" customWidth="1"/>
    <col min="16" max="16" width="7.42578125" style="32" customWidth="1"/>
    <col min="17" max="16384" width="9.140625" style="5"/>
  </cols>
  <sheetData>
    <row r="1" spans="1:16" ht="30" x14ac:dyDescent="0.25">
      <c r="A1" s="37" t="s">
        <v>0</v>
      </c>
      <c r="B1" s="37" t="s">
        <v>3</v>
      </c>
      <c r="C1" s="37" t="s">
        <v>164</v>
      </c>
      <c r="D1" s="37" t="s">
        <v>165</v>
      </c>
      <c r="F1" s="37" t="s">
        <v>0</v>
      </c>
      <c r="G1" s="37" t="s">
        <v>3</v>
      </c>
      <c r="H1" s="37" t="s">
        <v>192</v>
      </c>
      <c r="I1" s="37" t="s">
        <v>193</v>
      </c>
      <c r="K1" s="14" t="s">
        <v>0</v>
      </c>
      <c r="L1" s="14" t="s">
        <v>2</v>
      </c>
      <c r="M1" s="14" t="s">
        <v>20</v>
      </c>
      <c r="N1" s="14" t="s">
        <v>3</v>
      </c>
      <c r="O1" s="14" t="s">
        <v>195</v>
      </c>
      <c r="P1" s="14" t="s">
        <v>194</v>
      </c>
    </row>
    <row r="2" spans="1:16" x14ac:dyDescent="0.25">
      <c r="A2" s="5" t="s">
        <v>166</v>
      </c>
      <c r="B2" s="5" t="s">
        <v>28</v>
      </c>
      <c r="C2" s="5" t="s">
        <v>72</v>
      </c>
      <c r="D2" s="5" t="s">
        <v>67</v>
      </c>
      <c r="F2" s="5" t="s">
        <v>166</v>
      </c>
      <c r="G2" s="5" t="s">
        <v>28</v>
      </c>
      <c r="H2" s="5" t="s">
        <v>72</v>
      </c>
      <c r="I2" s="5" t="s">
        <v>196</v>
      </c>
      <c r="K2" s="5" t="s">
        <v>181</v>
      </c>
      <c r="L2" s="5">
        <v>27.8</v>
      </c>
      <c r="M2" s="5" t="s">
        <v>5</v>
      </c>
      <c r="N2" s="5" t="s">
        <v>28</v>
      </c>
      <c r="O2" s="5" t="s">
        <v>67</v>
      </c>
      <c r="P2" s="32">
        <v>0.66666666666666663</v>
      </c>
    </row>
    <row r="3" spans="1:16" x14ac:dyDescent="0.25">
      <c r="A3" s="5" t="s">
        <v>167</v>
      </c>
      <c r="B3" s="5" t="s">
        <v>28</v>
      </c>
      <c r="C3" s="5" t="s">
        <v>72</v>
      </c>
      <c r="D3" s="5" t="s">
        <v>72</v>
      </c>
      <c r="F3" s="5" t="s">
        <v>167</v>
      </c>
      <c r="G3" s="5" t="s">
        <v>28</v>
      </c>
      <c r="H3" s="5" t="s">
        <v>72</v>
      </c>
      <c r="I3" s="5" t="s">
        <v>196</v>
      </c>
      <c r="K3" s="5" t="s">
        <v>180</v>
      </c>
      <c r="L3" s="5">
        <v>27.7</v>
      </c>
      <c r="M3" s="5" t="s">
        <v>5</v>
      </c>
      <c r="N3" s="5" t="s">
        <v>28</v>
      </c>
      <c r="O3" s="5" t="s">
        <v>67</v>
      </c>
      <c r="P3" s="32">
        <v>4.583333333333333</v>
      </c>
    </row>
    <row r="4" spans="1:16" x14ac:dyDescent="0.25">
      <c r="A4" s="5" t="s">
        <v>168</v>
      </c>
      <c r="B4" s="5" t="s">
        <v>28</v>
      </c>
      <c r="C4" s="5" t="s">
        <v>72</v>
      </c>
      <c r="D4" s="31" t="s">
        <v>67</v>
      </c>
      <c r="F4" s="5" t="s">
        <v>168</v>
      </c>
      <c r="G4" s="5" t="s">
        <v>28</v>
      </c>
      <c r="H4" s="5" t="s">
        <v>72</v>
      </c>
      <c r="I4" s="5" t="s">
        <v>196</v>
      </c>
      <c r="K4" s="5" t="s">
        <v>169</v>
      </c>
      <c r="L4" s="5">
        <v>28.3</v>
      </c>
      <c r="M4" s="5" t="s">
        <v>15</v>
      </c>
      <c r="N4" s="5" t="s">
        <v>28</v>
      </c>
      <c r="O4" s="5" t="s">
        <v>67</v>
      </c>
      <c r="P4" s="32">
        <v>9.4166666666666661</v>
      </c>
    </row>
    <row r="5" spans="1:16" x14ac:dyDescent="0.25">
      <c r="A5" s="5" t="s">
        <v>169</v>
      </c>
      <c r="B5" s="5" t="s">
        <v>28</v>
      </c>
      <c r="C5" s="5" t="s">
        <v>72</v>
      </c>
      <c r="D5" s="31" t="s">
        <v>67</v>
      </c>
      <c r="F5" s="5" t="s">
        <v>169</v>
      </c>
      <c r="G5" s="5" t="s">
        <v>28</v>
      </c>
      <c r="H5" s="5" t="s">
        <v>72</v>
      </c>
      <c r="I5" s="5" t="s">
        <v>196</v>
      </c>
      <c r="K5" s="5" t="s">
        <v>172</v>
      </c>
      <c r="L5" s="5">
        <v>26.7</v>
      </c>
      <c r="M5" s="5" t="s">
        <v>8</v>
      </c>
      <c r="N5" s="5" t="s">
        <v>28</v>
      </c>
      <c r="O5" s="5" t="s">
        <v>67</v>
      </c>
      <c r="P5" s="32">
        <v>18.066666666666666</v>
      </c>
    </row>
    <row r="6" spans="1:16" x14ac:dyDescent="0.25">
      <c r="A6" s="5" t="s">
        <v>170</v>
      </c>
      <c r="B6" s="5" t="s">
        <v>28</v>
      </c>
      <c r="C6" s="5" t="s">
        <v>72</v>
      </c>
      <c r="D6" s="31" t="s">
        <v>67</v>
      </c>
      <c r="F6" s="5" t="s">
        <v>170</v>
      </c>
      <c r="G6" s="5" t="s">
        <v>28</v>
      </c>
      <c r="H6" s="5" t="s">
        <v>72</v>
      </c>
      <c r="I6" s="5" t="s">
        <v>196</v>
      </c>
      <c r="K6" s="5" t="s">
        <v>184</v>
      </c>
      <c r="L6" s="5">
        <v>26.5</v>
      </c>
      <c r="M6" s="5" t="s">
        <v>12</v>
      </c>
      <c r="N6" s="5" t="s">
        <v>28</v>
      </c>
      <c r="O6" s="5" t="s">
        <v>67</v>
      </c>
      <c r="P6" s="32">
        <v>4.1500000000000004</v>
      </c>
    </row>
    <row r="7" spans="1:16" x14ac:dyDescent="0.25">
      <c r="A7" s="5" t="s">
        <v>171</v>
      </c>
      <c r="B7" s="5" t="s">
        <v>28</v>
      </c>
      <c r="C7" s="5" t="s">
        <v>72</v>
      </c>
      <c r="D7" s="31" t="s">
        <v>67</v>
      </c>
      <c r="F7" s="5" t="s">
        <v>171</v>
      </c>
      <c r="G7" s="5" t="s">
        <v>28</v>
      </c>
      <c r="H7" s="5" t="s">
        <v>72</v>
      </c>
      <c r="I7" s="5" t="s">
        <v>196</v>
      </c>
      <c r="K7" s="5" t="s">
        <v>173</v>
      </c>
      <c r="L7" s="5">
        <v>27.5</v>
      </c>
      <c r="M7" s="5" t="s">
        <v>8</v>
      </c>
      <c r="N7" s="5" t="s">
        <v>28</v>
      </c>
      <c r="O7" s="5" t="s">
        <v>67</v>
      </c>
      <c r="P7" s="32">
        <v>19.833333333333332</v>
      </c>
    </row>
    <row r="8" spans="1:16" x14ac:dyDescent="0.25">
      <c r="A8" s="5" t="s">
        <v>172</v>
      </c>
      <c r="B8" s="5" t="s">
        <v>28</v>
      </c>
      <c r="C8" s="5" t="s">
        <v>72</v>
      </c>
      <c r="D8" s="5" t="s">
        <v>67</v>
      </c>
      <c r="F8" s="5" t="s">
        <v>172</v>
      </c>
      <c r="G8" s="5" t="s">
        <v>28</v>
      </c>
      <c r="H8" s="5" t="s">
        <v>72</v>
      </c>
      <c r="I8" s="5" t="s">
        <v>196</v>
      </c>
      <c r="K8" s="5" t="s">
        <v>182</v>
      </c>
      <c r="L8" s="5">
        <v>27.2</v>
      </c>
      <c r="M8" s="5" t="s">
        <v>5</v>
      </c>
      <c r="N8" s="5" t="s">
        <v>28</v>
      </c>
      <c r="O8" s="5" t="s">
        <v>67</v>
      </c>
      <c r="P8" s="32">
        <v>1.6666666666666666E-2</v>
      </c>
    </row>
    <row r="9" spans="1:16" x14ac:dyDescent="0.25">
      <c r="A9" s="5" t="s">
        <v>173</v>
      </c>
      <c r="B9" s="5" t="s">
        <v>28</v>
      </c>
      <c r="C9" s="5" t="s">
        <v>72</v>
      </c>
      <c r="D9" s="31" t="s">
        <v>72</v>
      </c>
      <c r="F9" s="5" t="s">
        <v>173</v>
      </c>
      <c r="G9" s="5" t="s">
        <v>28</v>
      </c>
      <c r="H9" s="5" t="s">
        <v>72</v>
      </c>
      <c r="I9" s="5" t="s">
        <v>196</v>
      </c>
      <c r="K9" s="5" t="s">
        <v>168</v>
      </c>
      <c r="L9" s="5">
        <v>28.5</v>
      </c>
      <c r="M9" s="5" t="s">
        <v>15</v>
      </c>
      <c r="N9" s="5" t="s">
        <v>28</v>
      </c>
      <c r="O9" s="5" t="s">
        <v>67</v>
      </c>
      <c r="P9" s="32">
        <v>5.25</v>
      </c>
    </row>
    <row r="10" spans="1:16" x14ac:dyDescent="0.25">
      <c r="A10" s="5" t="s">
        <v>174</v>
      </c>
      <c r="B10" s="5" t="s">
        <v>28</v>
      </c>
      <c r="C10" s="5" t="s">
        <v>72</v>
      </c>
      <c r="D10" s="5" t="s">
        <v>72</v>
      </c>
      <c r="F10" s="5" t="s">
        <v>174</v>
      </c>
      <c r="G10" s="5" t="s">
        <v>28</v>
      </c>
      <c r="H10" s="5" t="s">
        <v>72</v>
      </c>
      <c r="I10" s="5" t="s">
        <v>196</v>
      </c>
      <c r="K10" s="5" t="s">
        <v>185</v>
      </c>
      <c r="L10" s="5">
        <v>26.2</v>
      </c>
      <c r="M10" s="5" t="s">
        <v>12</v>
      </c>
      <c r="N10" s="5" t="s">
        <v>28</v>
      </c>
      <c r="O10" s="5" t="s">
        <v>67</v>
      </c>
      <c r="P10" s="32">
        <v>1.5666666666666667</v>
      </c>
    </row>
    <row r="11" spans="1:16" x14ac:dyDescent="0.25">
      <c r="A11" s="5" t="s">
        <v>175</v>
      </c>
      <c r="B11" s="5" t="s">
        <v>88</v>
      </c>
      <c r="C11" s="5" t="s">
        <v>67</v>
      </c>
      <c r="D11" s="31" t="s">
        <v>72</v>
      </c>
      <c r="F11" s="5" t="s">
        <v>175</v>
      </c>
      <c r="G11" s="5" t="s">
        <v>88</v>
      </c>
      <c r="H11" s="5" t="s">
        <v>67</v>
      </c>
      <c r="I11" s="5" t="s">
        <v>196</v>
      </c>
      <c r="K11" s="5" t="s">
        <v>177</v>
      </c>
      <c r="L11" s="5">
        <v>27.2</v>
      </c>
      <c r="M11" s="5" t="s">
        <v>18</v>
      </c>
      <c r="N11" s="5" t="s">
        <v>28</v>
      </c>
      <c r="O11" s="5" t="s">
        <v>67</v>
      </c>
      <c r="P11" s="32">
        <v>20</v>
      </c>
    </row>
    <row r="12" spans="1:16" x14ac:dyDescent="0.25">
      <c r="A12" s="5" t="s">
        <v>176</v>
      </c>
      <c r="B12" s="5" t="s">
        <v>88</v>
      </c>
      <c r="C12" s="5" t="s">
        <v>72</v>
      </c>
      <c r="D12" s="31" t="s">
        <v>67</v>
      </c>
      <c r="F12" s="5" t="s">
        <v>176</v>
      </c>
      <c r="G12" s="5" t="s">
        <v>88</v>
      </c>
      <c r="H12" s="5" t="s">
        <v>72</v>
      </c>
      <c r="I12" s="5" t="s">
        <v>196</v>
      </c>
      <c r="K12" s="5" t="s">
        <v>167</v>
      </c>
      <c r="L12" s="5">
        <v>26.4</v>
      </c>
      <c r="M12" s="5" t="s">
        <v>6</v>
      </c>
      <c r="N12" s="5" t="s">
        <v>28</v>
      </c>
      <c r="O12" s="5" t="s">
        <v>67</v>
      </c>
      <c r="P12" s="32">
        <v>4.9833333333333334</v>
      </c>
    </row>
    <row r="13" spans="1:16" x14ac:dyDescent="0.25">
      <c r="A13" s="5" t="s">
        <v>177</v>
      </c>
      <c r="B13" s="5" t="s">
        <v>28</v>
      </c>
      <c r="C13" s="5" t="s">
        <v>67</v>
      </c>
      <c r="D13" s="5" t="s">
        <v>72</v>
      </c>
      <c r="F13" s="5" t="s">
        <v>177</v>
      </c>
      <c r="G13" s="5" t="s">
        <v>28</v>
      </c>
      <c r="H13" s="5" t="s">
        <v>67</v>
      </c>
      <c r="I13" s="5" t="s">
        <v>196</v>
      </c>
      <c r="K13" s="5" t="s">
        <v>183</v>
      </c>
      <c r="L13" s="5">
        <v>26.2</v>
      </c>
      <c r="M13" s="5" t="s">
        <v>12</v>
      </c>
      <c r="N13" s="5" t="s">
        <v>28</v>
      </c>
      <c r="O13" s="5" t="s">
        <v>67</v>
      </c>
      <c r="P13" s="32">
        <v>12.283333333333333</v>
      </c>
    </row>
    <row r="14" spans="1:16" x14ac:dyDescent="0.25">
      <c r="A14" s="5" t="s">
        <v>178</v>
      </c>
      <c r="B14" s="5" t="s">
        <v>88</v>
      </c>
      <c r="C14" s="5" t="s">
        <v>72</v>
      </c>
      <c r="D14" s="31" t="s">
        <v>72</v>
      </c>
      <c r="F14" s="5" t="s">
        <v>178</v>
      </c>
      <c r="G14" s="5" t="s">
        <v>88</v>
      </c>
      <c r="H14" s="5" t="s">
        <v>72</v>
      </c>
      <c r="I14" s="5" t="s">
        <v>196</v>
      </c>
      <c r="K14" s="5" t="s">
        <v>166</v>
      </c>
      <c r="L14" s="5">
        <v>27.2</v>
      </c>
      <c r="M14" s="5" t="s">
        <v>6</v>
      </c>
      <c r="N14" s="5" t="s">
        <v>28</v>
      </c>
      <c r="O14" s="5" t="s">
        <v>67</v>
      </c>
      <c r="P14" s="32">
        <v>5.75</v>
      </c>
    </row>
    <row r="15" spans="1:16" x14ac:dyDescent="0.25">
      <c r="A15" s="5" t="s">
        <v>179</v>
      </c>
      <c r="B15" s="5" t="s">
        <v>88</v>
      </c>
      <c r="C15" s="5" t="s">
        <v>72</v>
      </c>
      <c r="D15" s="31" t="s">
        <v>72</v>
      </c>
      <c r="F15" s="5" t="s">
        <v>179</v>
      </c>
      <c r="G15" s="5" t="s">
        <v>88</v>
      </c>
      <c r="H15" s="5" t="s">
        <v>72</v>
      </c>
      <c r="I15" s="5" t="s">
        <v>196</v>
      </c>
      <c r="K15" s="5" t="s">
        <v>174</v>
      </c>
      <c r="L15" s="5">
        <v>27.3</v>
      </c>
      <c r="M15" s="5" t="s">
        <v>18</v>
      </c>
      <c r="N15" s="5" t="s">
        <v>28</v>
      </c>
      <c r="O15" s="5" t="s">
        <v>67</v>
      </c>
      <c r="P15" s="32">
        <v>1.4666666666666666</v>
      </c>
    </row>
    <row r="16" spans="1:16" x14ac:dyDescent="0.25">
      <c r="A16" s="5" t="s">
        <v>180</v>
      </c>
      <c r="B16" s="5" t="s">
        <v>28</v>
      </c>
      <c r="C16" s="5" t="s">
        <v>72</v>
      </c>
      <c r="D16" s="31" t="s">
        <v>67</v>
      </c>
      <c r="F16" s="5" t="s">
        <v>180</v>
      </c>
      <c r="G16" s="5" t="s">
        <v>28</v>
      </c>
      <c r="H16" s="5" t="s">
        <v>72</v>
      </c>
      <c r="I16" s="5" t="s">
        <v>196</v>
      </c>
      <c r="K16" s="5" t="s">
        <v>171</v>
      </c>
      <c r="L16" s="5">
        <v>27.7</v>
      </c>
      <c r="M16" s="5" t="s">
        <v>15</v>
      </c>
      <c r="N16" s="5" t="s">
        <v>28</v>
      </c>
      <c r="O16" s="5" t="s">
        <v>67</v>
      </c>
      <c r="P16" s="32">
        <v>16.600000000000001</v>
      </c>
    </row>
    <row r="17" spans="1:16" x14ac:dyDescent="0.25">
      <c r="A17" s="5" t="s">
        <v>181</v>
      </c>
      <c r="B17" s="5" t="s">
        <v>28</v>
      </c>
      <c r="C17" s="5" t="s">
        <v>72</v>
      </c>
      <c r="D17" s="31" t="s">
        <v>72</v>
      </c>
      <c r="F17" s="5" t="s">
        <v>181</v>
      </c>
      <c r="G17" s="5" t="s">
        <v>28</v>
      </c>
      <c r="H17" s="5" t="s">
        <v>72</v>
      </c>
      <c r="I17" s="5" t="s">
        <v>196</v>
      </c>
      <c r="K17" s="5" t="s">
        <v>170</v>
      </c>
      <c r="L17" s="5">
        <v>28.5</v>
      </c>
      <c r="M17" s="5" t="s">
        <v>15</v>
      </c>
      <c r="N17" s="5" t="s">
        <v>28</v>
      </c>
      <c r="O17" s="5" t="s">
        <v>67</v>
      </c>
      <c r="P17" s="32">
        <v>6.7166666666666668</v>
      </c>
    </row>
    <row r="18" spans="1:16" x14ac:dyDescent="0.25">
      <c r="A18" s="5" t="s">
        <v>182</v>
      </c>
      <c r="B18" s="5" t="s">
        <v>28</v>
      </c>
      <c r="C18" s="5" t="s">
        <v>72</v>
      </c>
      <c r="D18" s="5" t="s">
        <v>72</v>
      </c>
      <c r="F18" s="5" t="s">
        <v>182</v>
      </c>
      <c r="G18" s="5" t="s">
        <v>28</v>
      </c>
      <c r="H18" s="5" t="s">
        <v>72</v>
      </c>
      <c r="I18" s="5" t="s">
        <v>196</v>
      </c>
      <c r="K18" s="5" t="s">
        <v>175</v>
      </c>
      <c r="L18" s="5">
        <v>26.8</v>
      </c>
      <c r="M18" s="5" t="s">
        <v>13</v>
      </c>
      <c r="N18" s="5" t="s">
        <v>88</v>
      </c>
      <c r="O18" s="5" t="s">
        <v>67</v>
      </c>
      <c r="P18" s="32">
        <v>20</v>
      </c>
    </row>
    <row r="19" spans="1:16" x14ac:dyDescent="0.25">
      <c r="A19" s="5" t="s">
        <v>183</v>
      </c>
      <c r="B19" s="5" t="s">
        <v>28</v>
      </c>
      <c r="C19" s="5" t="s">
        <v>72</v>
      </c>
      <c r="D19" s="31" t="s">
        <v>72</v>
      </c>
      <c r="F19" s="5" t="s">
        <v>183</v>
      </c>
      <c r="G19" s="5" t="s">
        <v>28</v>
      </c>
      <c r="H19" s="5" t="s">
        <v>72</v>
      </c>
      <c r="I19" s="5" t="s">
        <v>196</v>
      </c>
      <c r="K19" s="5" t="s">
        <v>187</v>
      </c>
      <c r="L19" s="5">
        <v>28.3</v>
      </c>
      <c r="M19" s="5" t="s">
        <v>19</v>
      </c>
      <c r="N19" s="5" t="s">
        <v>88</v>
      </c>
      <c r="O19" s="5" t="s">
        <v>67</v>
      </c>
      <c r="P19" s="32">
        <v>16.05</v>
      </c>
    </row>
    <row r="20" spans="1:16" x14ac:dyDescent="0.25">
      <c r="A20" s="5" t="s">
        <v>184</v>
      </c>
      <c r="B20" s="5" t="s">
        <v>28</v>
      </c>
      <c r="C20" s="5" t="s">
        <v>72</v>
      </c>
      <c r="D20" s="31" t="s">
        <v>72</v>
      </c>
      <c r="F20" s="5" t="s">
        <v>184</v>
      </c>
      <c r="G20" s="5" t="s">
        <v>28</v>
      </c>
      <c r="H20" s="5" t="s">
        <v>72</v>
      </c>
      <c r="I20" s="5" t="s">
        <v>196</v>
      </c>
      <c r="K20" s="5" t="s">
        <v>176</v>
      </c>
      <c r="L20" s="5">
        <v>26.5</v>
      </c>
      <c r="M20" s="5" t="s">
        <v>13</v>
      </c>
      <c r="N20" s="5" t="s">
        <v>88</v>
      </c>
      <c r="O20" s="5" t="s">
        <v>67</v>
      </c>
      <c r="P20" s="32">
        <v>8.3000000000000007</v>
      </c>
    </row>
    <row r="21" spans="1:16" x14ac:dyDescent="0.25">
      <c r="A21" s="5" t="s">
        <v>185</v>
      </c>
      <c r="B21" s="5" t="s">
        <v>28</v>
      </c>
      <c r="C21" s="5" t="s">
        <v>72</v>
      </c>
      <c r="D21" s="5" t="s">
        <v>72</v>
      </c>
      <c r="F21" s="5" t="s">
        <v>185</v>
      </c>
      <c r="G21" s="5" t="s">
        <v>28</v>
      </c>
      <c r="H21" s="5" t="s">
        <v>72</v>
      </c>
      <c r="I21" s="5" t="s">
        <v>196</v>
      </c>
      <c r="K21" s="5" t="s">
        <v>178</v>
      </c>
      <c r="L21" s="5">
        <v>24.1</v>
      </c>
      <c r="M21" s="5" t="s">
        <v>11</v>
      </c>
      <c r="N21" s="5" t="s">
        <v>88</v>
      </c>
      <c r="O21" s="5" t="s">
        <v>67</v>
      </c>
      <c r="P21" s="32">
        <v>1.6666666666666666E-2</v>
      </c>
    </row>
    <row r="22" spans="1:16" x14ac:dyDescent="0.25">
      <c r="A22" s="5" t="s">
        <v>186</v>
      </c>
      <c r="B22" s="5" t="s">
        <v>88</v>
      </c>
      <c r="C22" s="5" t="s">
        <v>67</v>
      </c>
      <c r="D22" s="31" t="s">
        <v>67</v>
      </c>
      <c r="F22" s="5" t="s">
        <v>186</v>
      </c>
      <c r="G22" s="5" t="s">
        <v>88</v>
      </c>
      <c r="H22" s="5" t="s">
        <v>67</v>
      </c>
      <c r="I22" s="5" t="s">
        <v>196</v>
      </c>
      <c r="K22" s="5" t="s">
        <v>186</v>
      </c>
      <c r="L22" s="5">
        <v>28.4</v>
      </c>
      <c r="M22" s="5" t="s">
        <v>19</v>
      </c>
      <c r="N22" s="5" t="s">
        <v>88</v>
      </c>
      <c r="O22" s="5" t="s">
        <v>67</v>
      </c>
      <c r="P22" s="32">
        <v>20</v>
      </c>
    </row>
    <row r="23" spans="1:16" x14ac:dyDescent="0.25">
      <c r="A23" s="5" t="s">
        <v>187</v>
      </c>
      <c r="B23" s="5" t="s">
        <v>88</v>
      </c>
      <c r="C23" s="5" t="s">
        <v>72</v>
      </c>
      <c r="D23" s="31" t="s">
        <v>72</v>
      </c>
      <c r="F23" s="5" t="s">
        <v>187</v>
      </c>
      <c r="G23" s="5" t="s">
        <v>88</v>
      </c>
      <c r="H23" s="5" t="s">
        <v>72</v>
      </c>
      <c r="I23" s="5" t="s">
        <v>196</v>
      </c>
      <c r="K23" s="5" t="s">
        <v>189</v>
      </c>
      <c r="L23" s="5">
        <v>28</v>
      </c>
      <c r="M23" s="5" t="s">
        <v>10</v>
      </c>
      <c r="N23" s="5" t="s">
        <v>88</v>
      </c>
      <c r="O23" s="5" t="s">
        <v>67</v>
      </c>
      <c r="P23" s="32">
        <v>20</v>
      </c>
    </row>
    <row r="24" spans="1:16" x14ac:dyDescent="0.25">
      <c r="A24" s="5" t="s">
        <v>188</v>
      </c>
      <c r="B24" s="5" t="s">
        <v>88</v>
      </c>
      <c r="C24" s="5" t="s">
        <v>72</v>
      </c>
      <c r="D24" s="31" t="s">
        <v>67</v>
      </c>
      <c r="F24" s="5" t="s">
        <v>188</v>
      </c>
      <c r="G24" s="5" t="s">
        <v>88</v>
      </c>
      <c r="H24" s="5" t="s">
        <v>72</v>
      </c>
      <c r="I24" s="5" t="s">
        <v>196</v>
      </c>
      <c r="K24" s="5" t="s">
        <v>191</v>
      </c>
      <c r="L24" s="5">
        <v>27.2</v>
      </c>
      <c r="M24" s="5" t="s">
        <v>10</v>
      </c>
      <c r="N24" s="5" t="s">
        <v>88</v>
      </c>
      <c r="O24" s="5" t="s">
        <v>67</v>
      </c>
      <c r="P24" s="32">
        <v>1.8833333333333333</v>
      </c>
    </row>
    <row r="25" spans="1:16" x14ac:dyDescent="0.25">
      <c r="A25" s="5" t="s">
        <v>189</v>
      </c>
      <c r="B25" s="5" t="s">
        <v>88</v>
      </c>
      <c r="C25" s="5" t="s">
        <v>67</v>
      </c>
      <c r="D25" s="31" t="s">
        <v>67</v>
      </c>
      <c r="F25" s="5" t="s">
        <v>189</v>
      </c>
      <c r="G25" s="5" t="s">
        <v>88</v>
      </c>
      <c r="H25" s="5" t="s">
        <v>67</v>
      </c>
      <c r="I25" s="5" t="s">
        <v>196</v>
      </c>
      <c r="K25" s="5" t="s">
        <v>188</v>
      </c>
      <c r="L25" s="5">
        <v>27.5</v>
      </c>
      <c r="M25" s="5" t="s">
        <v>19</v>
      </c>
      <c r="N25" s="5" t="s">
        <v>88</v>
      </c>
      <c r="O25" s="5" t="s">
        <v>67</v>
      </c>
      <c r="P25" s="32">
        <v>6.35</v>
      </c>
    </row>
    <row r="26" spans="1:16" x14ac:dyDescent="0.25">
      <c r="A26" s="5" t="s">
        <v>190</v>
      </c>
      <c r="B26" s="5" t="s">
        <v>88</v>
      </c>
      <c r="C26" s="5" t="s">
        <v>72</v>
      </c>
      <c r="D26" s="5" t="s">
        <v>67</v>
      </c>
      <c r="F26" s="5" t="s">
        <v>190</v>
      </c>
      <c r="G26" s="5" t="s">
        <v>88</v>
      </c>
      <c r="H26" s="5" t="s">
        <v>72</v>
      </c>
      <c r="I26" s="5" t="s">
        <v>196</v>
      </c>
      <c r="K26" s="5" t="s">
        <v>179</v>
      </c>
      <c r="L26" s="5">
        <v>23</v>
      </c>
      <c r="M26" s="5" t="s">
        <v>11</v>
      </c>
      <c r="N26" s="5" t="s">
        <v>88</v>
      </c>
      <c r="O26" s="5" t="s">
        <v>67</v>
      </c>
      <c r="P26" s="32">
        <v>2.1333333333333333</v>
      </c>
    </row>
    <row r="27" spans="1:16" x14ac:dyDescent="0.25">
      <c r="A27" s="5" t="s">
        <v>191</v>
      </c>
      <c r="B27" s="5" t="s">
        <v>88</v>
      </c>
      <c r="C27" s="5" t="s">
        <v>72</v>
      </c>
      <c r="D27" s="31" t="s">
        <v>67</v>
      </c>
      <c r="F27" s="5" t="s">
        <v>191</v>
      </c>
      <c r="G27" s="5" t="s">
        <v>88</v>
      </c>
      <c r="H27" s="5" t="s">
        <v>72</v>
      </c>
      <c r="I27" s="5" t="s">
        <v>196</v>
      </c>
      <c r="K27" s="5" t="s">
        <v>190</v>
      </c>
      <c r="L27" s="5">
        <v>25.8</v>
      </c>
      <c r="M27" s="5" t="s">
        <v>16</v>
      </c>
      <c r="N27" s="5" t="s">
        <v>88</v>
      </c>
      <c r="O27" s="5" t="s">
        <v>67</v>
      </c>
      <c r="P27" s="32">
        <v>2.5666666666666669</v>
      </c>
    </row>
    <row r="28" spans="1:16" x14ac:dyDescent="0.25">
      <c r="F28" s="5" t="s">
        <v>166</v>
      </c>
      <c r="G28" s="5" t="s">
        <v>28</v>
      </c>
      <c r="H28" s="5" t="s">
        <v>67</v>
      </c>
      <c r="I28" s="31" t="s">
        <v>193</v>
      </c>
      <c r="K28" s="5" t="s">
        <v>183</v>
      </c>
      <c r="L28" s="5">
        <v>26.2</v>
      </c>
      <c r="M28" s="5" t="s">
        <v>12</v>
      </c>
      <c r="N28" s="5" t="s">
        <v>28</v>
      </c>
      <c r="O28" s="33" t="s">
        <v>72</v>
      </c>
      <c r="P28" s="32">
        <v>16.966666666666665</v>
      </c>
    </row>
    <row r="29" spans="1:16" x14ac:dyDescent="0.25">
      <c r="C29" s="5"/>
      <c r="F29" s="5" t="s">
        <v>167</v>
      </c>
      <c r="G29" s="5" t="s">
        <v>28</v>
      </c>
      <c r="H29" s="5" t="s">
        <v>72</v>
      </c>
      <c r="I29" s="31" t="s">
        <v>193</v>
      </c>
      <c r="K29" s="5" t="s">
        <v>181</v>
      </c>
      <c r="L29" s="5">
        <v>27.8</v>
      </c>
      <c r="M29" s="5" t="s">
        <v>5</v>
      </c>
      <c r="N29" s="5" t="s">
        <v>28</v>
      </c>
      <c r="O29" s="33" t="s">
        <v>72</v>
      </c>
      <c r="P29" s="32">
        <v>5.166666666666667</v>
      </c>
    </row>
    <row r="30" spans="1:16" x14ac:dyDescent="0.25">
      <c r="F30" s="5" t="s">
        <v>168</v>
      </c>
      <c r="G30" s="5" t="s">
        <v>28</v>
      </c>
      <c r="H30" s="31" t="s">
        <v>67</v>
      </c>
      <c r="I30" s="31" t="s">
        <v>193</v>
      </c>
      <c r="K30" s="5" t="s">
        <v>180</v>
      </c>
      <c r="L30" s="5">
        <v>27.7</v>
      </c>
      <c r="M30" s="5" t="s">
        <v>5</v>
      </c>
      <c r="N30" s="5" t="s">
        <v>28</v>
      </c>
      <c r="O30" s="33" t="s">
        <v>72</v>
      </c>
      <c r="P30" s="32">
        <v>15.3</v>
      </c>
    </row>
    <row r="31" spans="1:16" x14ac:dyDescent="0.25">
      <c r="C31" s="5"/>
      <c r="D31" s="5"/>
      <c r="F31" s="5" t="s">
        <v>169</v>
      </c>
      <c r="G31" s="5" t="s">
        <v>28</v>
      </c>
      <c r="H31" s="31" t="s">
        <v>67</v>
      </c>
      <c r="I31" s="31" t="s">
        <v>193</v>
      </c>
      <c r="K31" s="5" t="s">
        <v>184</v>
      </c>
      <c r="L31" s="5">
        <v>26.5</v>
      </c>
      <c r="M31" s="5" t="s">
        <v>12</v>
      </c>
      <c r="N31" s="5" t="s">
        <v>28</v>
      </c>
      <c r="O31" s="33" t="s">
        <v>72</v>
      </c>
      <c r="P31" s="32">
        <v>11.566666666666666</v>
      </c>
    </row>
    <row r="32" spans="1:16" x14ac:dyDescent="0.25">
      <c r="D32" s="5"/>
      <c r="F32" s="5" t="s">
        <v>170</v>
      </c>
      <c r="G32" s="5" t="s">
        <v>28</v>
      </c>
      <c r="H32" s="31" t="s">
        <v>67</v>
      </c>
      <c r="I32" s="31" t="s">
        <v>193</v>
      </c>
      <c r="K32" s="5" t="s">
        <v>171</v>
      </c>
      <c r="L32" s="5">
        <v>27.7</v>
      </c>
      <c r="M32" s="5" t="s">
        <v>15</v>
      </c>
      <c r="N32" s="5" t="s">
        <v>28</v>
      </c>
      <c r="O32" s="33" t="s">
        <v>72</v>
      </c>
      <c r="P32" s="32">
        <v>20</v>
      </c>
    </row>
    <row r="33" spans="6:16" x14ac:dyDescent="0.25">
      <c r="F33" s="5" t="s">
        <v>171</v>
      </c>
      <c r="G33" s="5" t="s">
        <v>28</v>
      </c>
      <c r="H33" s="31" t="s">
        <v>67</v>
      </c>
      <c r="I33" s="31" t="s">
        <v>193</v>
      </c>
      <c r="K33" s="5" t="s">
        <v>170</v>
      </c>
      <c r="L33" s="5">
        <v>28.5</v>
      </c>
      <c r="M33" s="5" t="s">
        <v>15</v>
      </c>
      <c r="N33" s="5" t="s">
        <v>28</v>
      </c>
      <c r="O33" s="33" t="s">
        <v>72</v>
      </c>
      <c r="P33" s="32">
        <v>20</v>
      </c>
    </row>
    <row r="34" spans="6:16" x14ac:dyDescent="0.25">
      <c r="F34" s="5" t="s">
        <v>172</v>
      </c>
      <c r="G34" s="5" t="s">
        <v>28</v>
      </c>
      <c r="H34" s="5" t="s">
        <v>67</v>
      </c>
      <c r="I34" s="31" t="s">
        <v>193</v>
      </c>
      <c r="K34" s="5" t="s">
        <v>173</v>
      </c>
      <c r="L34" s="5">
        <v>27.5</v>
      </c>
      <c r="M34" s="5" t="s">
        <v>8</v>
      </c>
      <c r="N34" s="5" t="s">
        <v>28</v>
      </c>
      <c r="O34" s="33" t="s">
        <v>72</v>
      </c>
      <c r="P34" s="32">
        <v>12.05</v>
      </c>
    </row>
    <row r="35" spans="6:16" x14ac:dyDescent="0.25">
      <c r="F35" s="5" t="s">
        <v>173</v>
      </c>
      <c r="G35" s="5" t="s">
        <v>28</v>
      </c>
      <c r="H35" s="31" t="s">
        <v>72</v>
      </c>
      <c r="I35" s="31" t="s">
        <v>193</v>
      </c>
      <c r="K35" s="5" t="s">
        <v>182</v>
      </c>
      <c r="L35" s="5">
        <v>27.2</v>
      </c>
      <c r="M35" s="5" t="s">
        <v>5</v>
      </c>
      <c r="N35" s="5" t="s">
        <v>28</v>
      </c>
      <c r="O35" s="33" t="s">
        <v>72</v>
      </c>
      <c r="P35" s="32">
        <v>0.21666666666666667</v>
      </c>
    </row>
    <row r="36" spans="6:16" x14ac:dyDescent="0.25">
      <c r="F36" s="5" t="s">
        <v>174</v>
      </c>
      <c r="G36" s="5" t="s">
        <v>28</v>
      </c>
      <c r="H36" s="5" t="s">
        <v>72</v>
      </c>
      <c r="I36" s="31" t="s">
        <v>193</v>
      </c>
      <c r="K36" s="5" t="s">
        <v>169</v>
      </c>
      <c r="L36" s="5">
        <v>28.3</v>
      </c>
      <c r="M36" s="5" t="s">
        <v>15</v>
      </c>
      <c r="N36" s="5" t="s">
        <v>28</v>
      </c>
      <c r="O36" s="33" t="s">
        <v>72</v>
      </c>
      <c r="P36" s="32">
        <v>20</v>
      </c>
    </row>
    <row r="37" spans="6:16" x14ac:dyDescent="0.25">
      <c r="F37" s="5" t="s">
        <v>175</v>
      </c>
      <c r="G37" s="5" t="s">
        <v>88</v>
      </c>
      <c r="H37" s="31" t="s">
        <v>72</v>
      </c>
      <c r="I37" s="31" t="s">
        <v>193</v>
      </c>
      <c r="K37" s="5" t="s">
        <v>168</v>
      </c>
      <c r="L37" s="5">
        <v>28.5</v>
      </c>
      <c r="M37" s="5" t="s">
        <v>15</v>
      </c>
      <c r="N37" s="5" t="s">
        <v>28</v>
      </c>
      <c r="O37" s="33" t="s">
        <v>72</v>
      </c>
      <c r="P37" s="32">
        <v>20</v>
      </c>
    </row>
    <row r="38" spans="6:16" x14ac:dyDescent="0.25">
      <c r="F38" s="5" t="s">
        <v>176</v>
      </c>
      <c r="G38" s="5" t="s">
        <v>88</v>
      </c>
      <c r="H38" s="31" t="s">
        <v>67</v>
      </c>
      <c r="I38" s="31" t="s">
        <v>193</v>
      </c>
      <c r="K38" s="5" t="s">
        <v>185</v>
      </c>
      <c r="L38" s="5">
        <v>26.2</v>
      </c>
      <c r="M38" s="5" t="s">
        <v>12</v>
      </c>
      <c r="N38" s="5" t="s">
        <v>28</v>
      </c>
      <c r="O38" s="33" t="s">
        <v>72</v>
      </c>
      <c r="P38" s="32">
        <v>12.116666666666667</v>
      </c>
    </row>
    <row r="39" spans="6:16" x14ac:dyDescent="0.25">
      <c r="F39" s="5" t="s">
        <v>177</v>
      </c>
      <c r="G39" s="5" t="s">
        <v>28</v>
      </c>
      <c r="H39" s="5" t="s">
        <v>72</v>
      </c>
      <c r="I39" s="31" t="s">
        <v>193</v>
      </c>
      <c r="K39" s="5" t="s">
        <v>167</v>
      </c>
      <c r="L39" s="5">
        <v>26.4</v>
      </c>
      <c r="M39" s="5" t="s">
        <v>6</v>
      </c>
      <c r="N39" s="5" t="s">
        <v>28</v>
      </c>
      <c r="O39" s="33" t="s">
        <v>72</v>
      </c>
      <c r="P39" s="32">
        <v>15.45</v>
      </c>
    </row>
    <row r="40" spans="6:16" x14ac:dyDescent="0.25">
      <c r="F40" s="5" t="s">
        <v>178</v>
      </c>
      <c r="G40" s="5" t="s">
        <v>88</v>
      </c>
      <c r="H40" s="31" t="s">
        <v>72</v>
      </c>
      <c r="I40" s="31" t="s">
        <v>193</v>
      </c>
      <c r="K40" s="5" t="s">
        <v>166</v>
      </c>
      <c r="L40" s="5">
        <v>27.2</v>
      </c>
      <c r="M40" s="5" t="s">
        <v>6</v>
      </c>
      <c r="N40" s="5" t="s">
        <v>28</v>
      </c>
      <c r="O40" s="33" t="s">
        <v>72</v>
      </c>
      <c r="P40" s="32">
        <v>20</v>
      </c>
    </row>
    <row r="41" spans="6:16" x14ac:dyDescent="0.25">
      <c r="F41" s="5" t="s">
        <v>179</v>
      </c>
      <c r="G41" s="5" t="s">
        <v>88</v>
      </c>
      <c r="H41" s="31" t="s">
        <v>72</v>
      </c>
      <c r="I41" s="31" t="s">
        <v>193</v>
      </c>
      <c r="K41" s="5" t="s">
        <v>172</v>
      </c>
      <c r="L41" s="5">
        <v>26.7</v>
      </c>
      <c r="M41" s="5" t="s">
        <v>8</v>
      </c>
      <c r="N41" s="5" t="s">
        <v>28</v>
      </c>
      <c r="O41" s="33" t="s">
        <v>72</v>
      </c>
      <c r="P41" s="32">
        <v>20</v>
      </c>
    </row>
    <row r="42" spans="6:16" x14ac:dyDescent="0.25">
      <c r="F42" s="5" t="s">
        <v>180</v>
      </c>
      <c r="G42" s="5" t="s">
        <v>28</v>
      </c>
      <c r="H42" s="31" t="s">
        <v>67</v>
      </c>
      <c r="I42" s="31" t="s">
        <v>193</v>
      </c>
      <c r="K42" s="5" t="s">
        <v>174</v>
      </c>
      <c r="L42" s="5">
        <v>27.3</v>
      </c>
      <c r="M42" s="5" t="s">
        <v>18</v>
      </c>
      <c r="N42" s="5" t="s">
        <v>28</v>
      </c>
      <c r="O42" s="33" t="s">
        <v>72</v>
      </c>
      <c r="P42" s="32">
        <v>10.416666666666666</v>
      </c>
    </row>
    <row r="43" spans="6:16" x14ac:dyDescent="0.25">
      <c r="F43" s="5" t="s">
        <v>181</v>
      </c>
      <c r="G43" s="5" t="s">
        <v>28</v>
      </c>
      <c r="H43" s="31" t="s">
        <v>72</v>
      </c>
      <c r="I43" s="31" t="s">
        <v>193</v>
      </c>
      <c r="K43" s="5" t="s">
        <v>177</v>
      </c>
      <c r="L43" s="5">
        <v>27.2</v>
      </c>
      <c r="M43" s="5" t="s">
        <v>18</v>
      </c>
      <c r="N43" s="5" t="s">
        <v>28</v>
      </c>
      <c r="O43" s="33" t="s">
        <v>72</v>
      </c>
      <c r="P43" s="32">
        <v>2.1833333333333331</v>
      </c>
    </row>
    <row r="44" spans="6:16" x14ac:dyDescent="0.25">
      <c r="F44" s="5" t="s">
        <v>182</v>
      </c>
      <c r="G44" s="5" t="s">
        <v>28</v>
      </c>
      <c r="H44" s="5" t="s">
        <v>72</v>
      </c>
      <c r="I44" s="31" t="s">
        <v>193</v>
      </c>
      <c r="K44" s="5" t="s">
        <v>179</v>
      </c>
      <c r="L44" s="5">
        <v>23</v>
      </c>
      <c r="M44" s="5" t="s">
        <v>11</v>
      </c>
      <c r="N44" s="5" t="s">
        <v>88</v>
      </c>
      <c r="O44" s="33" t="s">
        <v>72</v>
      </c>
      <c r="P44" s="32">
        <v>3.6666666666666665</v>
      </c>
    </row>
    <row r="45" spans="6:16" x14ac:dyDescent="0.25">
      <c r="F45" s="5" t="s">
        <v>183</v>
      </c>
      <c r="G45" s="5" t="s">
        <v>28</v>
      </c>
      <c r="H45" s="31" t="s">
        <v>72</v>
      </c>
      <c r="I45" s="31" t="s">
        <v>193</v>
      </c>
      <c r="K45" s="5" t="s">
        <v>191</v>
      </c>
      <c r="L45" s="5">
        <v>27.2</v>
      </c>
      <c r="M45" s="5" t="s">
        <v>10</v>
      </c>
      <c r="N45" s="5" t="s">
        <v>88</v>
      </c>
      <c r="O45" s="33" t="s">
        <v>72</v>
      </c>
      <c r="P45" s="32">
        <v>20</v>
      </c>
    </row>
    <row r="46" spans="6:16" x14ac:dyDescent="0.25">
      <c r="F46" s="5" t="s">
        <v>184</v>
      </c>
      <c r="G46" s="5" t="s">
        <v>28</v>
      </c>
      <c r="H46" s="31" t="s">
        <v>72</v>
      </c>
      <c r="I46" s="31" t="s">
        <v>193</v>
      </c>
      <c r="K46" s="5" t="s">
        <v>176</v>
      </c>
      <c r="L46" s="5">
        <v>26.5</v>
      </c>
      <c r="M46" s="5" t="s">
        <v>13</v>
      </c>
      <c r="N46" s="5" t="s">
        <v>88</v>
      </c>
      <c r="O46" s="33" t="s">
        <v>72</v>
      </c>
      <c r="P46" s="32">
        <v>20</v>
      </c>
    </row>
    <row r="47" spans="6:16" x14ac:dyDescent="0.25">
      <c r="F47" s="5" t="s">
        <v>185</v>
      </c>
      <c r="G47" s="5" t="s">
        <v>28</v>
      </c>
      <c r="H47" s="5" t="s">
        <v>72</v>
      </c>
      <c r="I47" s="31" t="s">
        <v>193</v>
      </c>
      <c r="K47" s="5" t="s">
        <v>175</v>
      </c>
      <c r="L47" s="5">
        <v>26.8</v>
      </c>
      <c r="M47" s="5" t="s">
        <v>13</v>
      </c>
      <c r="N47" s="5" t="s">
        <v>88</v>
      </c>
      <c r="O47" s="33" t="s">
        <v>72</v>
      </c>
      <c r="P47" s="32">
        <v>14.633333333333333</v>
      </c>
    </row>
    <row r="48" spans="6:16" x14ac:dyDescent="0.25">
      <c r="F48" s="5" t="s">
        <v>186</v>
      </c>
      <c r="G48" s="5" t="s">
        <v>88</v>
      </c>
      <c r="H48" s="31" t="s">
        <v>67</v>
      </c>
      <c r="I48" s="31" t="s">
        <v>193</v>
      </c>
      <c r="K48" s="5" t="s">
        <v>188</v>
      </c>
      <c r="L48" s="5">
        <v>27.5</v>
      </c>
      <c r="M48" s="5" t="s">
        <v>19</v>
      </c>
      <c r="N48" s="5" t="s">
        <v>88</v>
      </c>
      <c r="O48" s="33" t="s">
        <v>72</v>
      </c>
      <c r="P48" s="32">
        <v>20</v>
      </c>
    </row>
    <row r="49" spans="6:16" x14ac:dyDescent="0.25">
      <c r="F49" s="5" t="s">
        <v>187</v>
      </c>
      <c r="G49" s="5" t="s">
        <v>88</v>
      </c>
      <c r="H49" s="31" t="s">
        <v>72</v>
      </c>
      <c r="I49" s="31" t="s">
        <v>193</v>
      </c>
      <c r="K49" s="5" t="s">
        <v>178</v>
      </c>
      <c r="L49" s="5">
        <v>24.1</v>
      </c>
      <c r="M49" s="5" t="s">
        <v>11</v>
      </c>
      <c r="N49" s="5" t="s">
        <v>88</v>
      </c>
      <c r="O49" s="33" t="s">
        <v>72</v>
      </c>
      <c r="P49" s="32">
        <v>7.95</v>
      </c>
    </row>
    <row r="50" spans="6:16" x14ac:dyDescent="0.25">
      <c r="F50" s="5" t="s">
        <v>188</v>
      </c>
      <c r="G50" s="5" t="s">
        <v>88</v>
      </c>
      <c r="H50" s="31" t="s">
        <v>67</v>
      </c>
      <c r="I50" s="31" t="s">
        <v>193</v>
      </c>
      <c r="K50" s="5" t="s">
        <v>186</v>
      </c>
      <c r="L50" s="5">
        <v>28.4</v>
      </c>
      <c r="M50" s="5" t="s">
        <v>19</v>
      </c>
      <c r="N50" s="5" t="s">
        <v>88</v>
      </c>
      <c r="O50" s="33" t="s">
        <v>72</v>
      </c>
      <c r="P50" s="32">
        <v>20</v>
      </c>
    </row>
    <row r="51" spans="6:16" x14ac:dyDescent="0.25">
      <c r="F51" s="5" t="s">
        <v>189</v>
      </c>
      <c r="G51" s="5" t="s">
        <v>88</v>
      </c>
      <c r="H51" s="31" t="s">
        <v>67</v>
      </c>
      <c r="I51" s="31" t="s">
        <v>193</v>
      </c>
      <c r="K51" s="5" t="s">
        <v>187</v>
      </c>
      <c r="L51" s="5">
        <v>28.3</v>
      </c>
      <c r="M51" s="5" t="s">
        <v>19</v>
      </c>
      <c r="N51" s="5" t="s">
        <v>88</v>
      </c>
      <c r="O51" s="33" t="s">
        <v>72</v>
      </c>
      <c r="P51" s="32">
        <v>20.149999999999999</v>
      </c>
    </row>
    <row r="52" spans="6:16" x14ac:dyDescent="0.25">
      <c r="F52" s="5" t="s">
        <v>190</v>
      </c>
      <c r="G52" s="5" t="s">
        <v>88</v>
      </c>
      <c r="H52" s="5" t="s">
        <v>67</v>
      </c>
      <c r="I52" s="31" t="s">
        <v>193</v>
      </c>
      <c r="K52" s="5" t="s">
        <v>189</v>
      </c>
      <c r="L52" s="5">
        <v>28</v>
      </c>
      <c r="M52" s="5" t="s">
        <v>10</v>
      </c>
      <c r="N52" s="5" t="s">
        <v>88</v>
      </c>
      <c r="O52" s="33" t="s">
        <v>72</v>
      </c>
      <c r="P52" s="32">
        <v>20</v>
      </c>
    </row>
    <row r="53" spans="6:16" x14ac:dyDescent="0.25">
      <c r="F53" s="5" t="s">
        <v>191</v>
      </c>
      <c r="G53" s="5" t="s">
        <v>88</v>
      </c>
      <c r="H53" s="31" t="s">
        <v>67</v>
      </c>
      <c r="I53" s="31" t="s">
        <v>193</v>
      </c>
      <c r="K53" s="5" t="s">
        <v>190</v>
      </c>
      <c r="L53" s="5">
        <v>25.8</v>
      </c>
      <c r="M53" s="5" t="s">
        <v>16</v>
      </c>
      <c r="N53" s="5" t="s">
        <v>88</v>
      </c>
      <c r="O53" s="33" t="s">
        <v>72</v>
      </c>
      <c r="P53" s="32">
        <v>20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N9" sqref="N9"/>
    </sheetView>
  </sheetViews>
  <sheetFormatPr defaultRowHeight="15" x14ac:dyDescent="0.25"/>
  <cols>
    <col min="16" max="16" width="7.85546875" style="5" customWidth="1"/>
  </cols>
  <sheetData>
    <row r="1" spans="1:17" ht="30" x14ac:dyDescent="0.25">
      <c r="A1" s="14" t="s">
        <v>0</v>
      </c>
      <c r="B1" s="14" t="s">
        <v>3</v>
      </c>
      <c r="C1" s="14" t="s">
        <v>193</v>
      </c>
      <c r="D1" s="14" t="s">
        <v>196</v>
      </c>
      <c r="F1" s="14" t="s">
        <v>0</v>
      </c>
      <c r="G1" s="14" t="s">
        <v>163</v>
      </c>
      <c r="H1" s="14" t="s">
        <v>197</v>
      </c>
      <c r="I1" s="14" t="s">
        <v>192</v>
      </c>
      <c r="K1" s="14" t="s">
        <v>0</v>
      </c>
      <c r="L1" s="14" t="s">
        <v>20</v>
      </c>
      <c r="M1" s="14" t="s">
        <v>3</v>
      </c>
      <c r="N1" s="14" t="s">
        <v>197</v>
      </c>
      <c r="O1" s="14" t="s">
        <v>198</v>
      </c>
      <c r="P1" s="36" t="s">
        <v>200</v>
      </c>
      <c r="Q1" s="19" t="s">
        <v>199</v>
      </c>
    </row>
    <row r="2" spans="1:17" x14ac:dyDescent="0.25">
      <c r="A2" s="5" t="s">
        <v>181</v>
      </c>
      <c r="B2" s="5" t="s">
        <v>28</v>
      </c>
      <c r="C2" s="34" t="s">
        <v>67</v>
      </c>
      <c r="D2" s="31" t="s">
        <v>72</v>
      </c>
      <c r="F2" s="5" t="s">
        <v>181</v>
      </c>
      <c r="G2" s="5" t="s">
        <v>28</v>
      </c>
      <c r="H2" s="5" t="s">
        <v>193</v>
      </c>
      <c r="I2" s="34" t="s">
        <v>67</v>
      </c>
      <c r="K2" s="5" t="s">
        <v>181</v>
      </c>
      <c r="L2" s="5" t="s">
        <v>5</v>
      </c>
      <c r="M2" s="5" t="s">
        <v>28</v>
      </c>
      <c r="N2" s="5" t="s">
        <v>196</v>
      </c>
      <c r="O2" s="35">
        <v>0.93333333333333335</v>
      </c>
      <c r="Q2" s="5"/>
    </row>
    <row r="3" spans="1:17" x14ac:dyDescent="0.25">
      <c r="A3" s="5" t="s">
        <v>180</v>
      </c>
      <c r="B3" s="5" t="s">
        <v>28</v>
      </c>
      <c r="C3" s="31" t="s">
        <v>72</v>
      </c>
      <c r="D3" s="31" t="s">
        <v>72</v>
      </c>
      <c r="F3" s="5" t="s">
        <v>180</v>
      </c>
      <c r="G3" s="5" t="s">
        <v>28</v>
      </c>
      <c r="H3" s="5" t="s">
        <v>193</v>
      </c>
      <c r="I3" s="31" t="s">
        <v>72</v>
      </c>
      <c r="K3" s="5" t="s">
        <v>180</v>
      </c>
      <c r="L3" s="5" t="s">
        <v>5</v>
      </c>
      <c r="M3" s="5" t="s">
        <v>28</v>
      </c>
      <c r="N3" s="5" t="s">
        <v>196</v>
      </c>
      <c r="O3" s="35">
        <v>2.25</v>
      </c>
      <c r="P3" s="5">
        <v>45</v>
      </c>
      <c r="Q3" s="5">
        <v>0.75</v>
      </c>
    </row>
    <row r="4" spans="1:17" x14ac:dyDescent="0.25">
      <c r="A4" s="5" t="s">
        <v>169</v>
      </c>
      <c r="B4" s="5" t="s">
        <v>28</v>
      </c>
      <c r="C4" s="31" t="s">
        <v>72</v>
      </c>
      <c r="D4" s="31" t="s">
        <v>72</v>
      </c>
      <c r="F4" s="5" t="s">
        <v>169</v>
      </c>
      <c r="G4" s="5" t="s">
        <v>28</v>
      </c>
      <c r="H4" s="5" t="s">
        <v>193</v>
      </c>
      <c r="I4" s="31" t="s">
        <v>72</v>
      </c>
      <c r="K4" s="5" t="s">
        <v>169</v>
      </c>
      <c r="L4" s="5" t="s">
        <v>15</v>
      </c>
      <c r="M4" s="5" t="s">
        <v>28</v>
      </c>
      <c r="N4" s="5" t="s">
        <v>196</v>
      </c>
      <c r="O4" s="35">
        <v>0.66666666666666663</v>
      </c>
      <c r="P4" s="5">
        <v>143</v>
      </c>
      <c r="Q4" s="5">
        <v>2.3833333333333333</v>
      </c>
    </row>
    <row r="5" spans="1:17" x14ac:dyDescent="0.25">
      <c r="A5" s="5" t="s">
        <v>172</v>
      </c>
      <c r="B5" s="5" t="s">
        <v>28</v>
      </c>
      <c r="C5" s="34" t="s">
        <v>67</v>
      </c>
      <c r="D5" s="34" t="s">
        <v>67</v>
      </c>
      <c r="F5" s="5" t="s">
        <v>172</v>
      </c>
      <c r="G5" s="5" t="s">
        <v>28</v>
      </c>
      <c r="H5" s="5" t="s">
        <v>193</v>
      </c>
      <c r="I5" s="34" t="s">
        <v>67</v>
      </c>
      <c r="K5" s="5" t="s">
        <v>172</v>
      </c>
      <c r="L5" s="5" t="s">
        <v>8</v>
      </c>
      <c r="M5" s="5" t="s">
        <v>28</v>
      </c>
      <c r="N5" s="5" t="s">
        <v>196</v>
      </c>
      <c r="O5" s="35">
        <v>20</v>
      </c>
      <c r="P5" s="5">
        <v>0</v>
      </c>
      <c r="Q5" s="5">
        <v>0</v>
      </c>
    </row>
    <row r="6" spans="1:17" x14ac:dyDescent="0.25">
      <c r="A6" s="5" t="s">
        <v>184</v>
      </c>
      <c r="B6" s="5" t="s">
        <v>28</v>
      </c>
      <c r="C6" s="31" t="s">
        <v>72</v>
      </c>
      <c r="D6" s="31" t="s">
        <v>72</v>
      </c>
      <c r="F6" s="5" t="s">
        <v>184</v>
      </c>
      <c r="G6" s="5" t="s">
        <v>28</v>
      </c>
      <c r="H6" s="5" t="s">
        <v>193</v>
      </c>
      <c r="I6" s="31" t="s">
        <v>72</v>
      </c>
      <c r="K6" s="5" t="s">
        <v>184</v>
      </c>
      <c r="L6" s="5" t="s">
        <v>12</v>
      </c>
      <c r="M6" s="5" t="s">
        <v>28</v>
      </c>
      <c r="N6" s="5" t="s">
        <v>196</v>
      </c>
      <c r="O6" s="35">
        <v>1.4666666666666666</v>
      </c>
      <c r="P6" s="5">
        <v>80</v>
      </c>
      <c r="Q6" s="5">
        <v>1.3333333333333333</v>
      </c>
    </row>
    <row r="7" spans="1:17" x14ac:dyDescent="0.25">
      <c r="A7" s="5" t="s">
        <v>173</v>
      </c>
      <c r="B7" s="5" t="s">
        <v>28</v>
      </c>
      <c r="C7" s="31" t="s">
        <v>72</v>
      </c>
      <c r="D7" s="31" t="s">
        <v>72</v>
      </c>
      <c r="F7" s="5" t="s">
        <v>173</v>
      </c>
      <c r="G7" s="5" t="s">
        <v>28</v>
      </c>
      <c r="H7" s="5" t="s">
        <v>193</v>
      </c>
      <c r="I7" s="31" t="s">
        <v>72</v>
      </c>
      <c r="K7" s="5" t="s">
        <v>173</v>
      </c>
      <c r="L7" s="5" t="s">
        <v>8</v>
      </c>
      <c r="M7" s="5" t="s">
        <v>28</v>
      </c>
      <c r="N7" s="5" t="s">
        <v>196</v>
      </c>
      <c r="O7" s="35">
        <v>1.1499999999999999</v>
      </c>
      <c r="P7" s="5">
        <v>80</v>
      </c>
      <c r="Q7" s="5">
        <v>1.3333333333333333</v>
      </c>
    </row>
    <row r="8" spans="1:17" x14ac:dyDescent="0.25">
      <c r="A8" s="5" t="s">
        <v>182</v>
      </c>
      <c r="B8" s="5" t="s">
        <v>28</v>
      </c>
      <c r="C8" s="34" t="s">
        <v>67</v>
      </c>
      <c r="D8" s="34" t="s">
        <v>67</v>
      </c>
      <c r="F8" s="5" t="s">
        <v>182</v>
      </c>
      <c r="G8" s="5" t="s">
        <v>28</v>
      </c>
      <c r="H8" s="5" t="s">
        <v>193</v>
      </c>
      <c r="I8" s="34" t="s">
        <v>67</v>
      </c>
      <c r="K8" s="5" t="s">
        <v>182</v>
      </c>
      <c r="L8" s="5" t="s">
        <v>5</v>
      </c>
      <c r="M8" s="5" t="s">
        <v>28</v>
      </c>
      <c r="N8" s="5" t="s">
        <v>196</v>
      </c>
      <c r="O8" s="35"/>
      <c r="Q8" s="5"/>
    </row>
    <row r="9" spans="1:17" x14ac:dyDescent="0.25">
      <c r="A9" s="5" t="s">
        <v>168</v>
      </c>
      <c r="B9" s="5" t="s">
        <v>28</v>
      </c>
      <c r="C9" s="31" t="s">
        <v>72</v>
      </c>
      <c r="D9" s="31" t="s">
        <v>72</v>
      </c>
      <c r="F9" s="5" t="s">
        <v>168</v>
      </c>
      <c r="G9" s="5" t="s">
        <v>28</v>
      </c>
      <c r="H9" s="5" t="s">
        <v>193</v>
      </c>
      <c r="I9" s="31" t="s">
        <v>72</v>
      </c>
      <c r="K9" s="5" t="s">
        <v>168</v>
      </c>
      <c r="L9" s="5" t="s">
        <v>15</v>
      </c>
      <c r="M9" s="5" t="s">
        <v>28</v>
      </c>
      <c r="N9" s="5" t="s">
        <v>196</v>
      </c>
      <c r="O9" s="35">
        <v>0.6333333333333333</v>
      </c>
      <c r="P9" s="5">
        <v>68</v>
      </c>
      <c r="Q9" s="5">
        <v>1.1333333333333333</v>
      </c>
    </row>
    <row r="10" spans="1:17" x14ac:dyDescent="0.25">
      <c r="A10" s="5" t="s">
        <v>185</v>
      </c>
      <c r="B10" s="5" t="s">
        <v>28</v>
      </c>
      <c r="C10" s="31" t="s">
        <v>72</v>
      </c>
      <c r="D10" s="31" t="s">
        <v>72</v>
      </c>
      <c r="F10" s="5" t="s">
        <v>185</v>
      </c>
      <c r="G10" s="5" t="s">
        <v>28</v>
      </c>
      <c r="H10" s="5" t="s">
        <v>193</v>
      </c>
      <c r="I10" s="31" t="s">
        <v>72</v>
      </c>
      <c r="K10" s="5" t="s">
        <v>185</v>
      </c>
      <c r="L10" s="5" t="s">
        <v>12</v>
      </c>
      <c r="M10" s="5" t="s">
        <v>28</v>
      </c>
      <c r="N10" s="5" t="s">
        <v>196</v>
      </c>
      <c r="O10" s="35">
        <v>1.6666666666666667</v>
      </c>
      <c r="Q10" s="5"/>
    </row>
    <row r="11" spans="1:17" x14ac:dyDescent="0.25">
      <c r="A11" s="5" t="s">
        <v>177</v>
      </c>
      <c r="B11" s="5" t="s">
        <v>28</v>
      </c>
      <c r="C11" s="34" t="s">
        <v>67</v>
      </c>
      <c r="D11" s="31" t="s">
        <v>72</v>
      </c>
      <c r="F11" s="5" t="s">
        <v>177</v>
      </c>
      <c r="G11" s="5" t="s">
        <v>28</v>
      </c>
      <c r="H11" s="5" t="s">
        <v>193</v>
      </c>
      <c r="I11" s="34" t="s">
        <v>67</v>
      </c>
      <c r="K11" s="5" t="s">
        <v>177</v>
      </c>
      <c r="L11" s="5" t="s">
        <v>18</v>
      </c>
      <c r="M11" s="5" t="s">
        <v>28</v>
      </c>
      <c r="N11" s="5" t="s">
        <v>196</v>
      </c>
      <c r="O11" s="35">
        <v>3.0666666666666669</v>
      </c>
      <c r="P11" s="5">
        <v>55</v>
      </c>
      <c r="Q11" s="5">
        <v>0.91666666666666663</v>
      </c>
    </row>
    <row r="12" spans="1:17" x14ac:dyDescent="0.25">
      <c r="A12" s="5" t="s">
        <v>167</v>
      </c>
      <c r="B12" s="5" t="s">
        <v>28</v>
      </c>
      <c r="C12" s="31" t="s">
        <v>72</v>
      </c>
      <c r="D12" s="31" t="s">
        <v>72</v>
      </c>
      <c r="F12" s="5" t="s">
        <v>167</v>
      </c>
      <c r="G12" s="5" t="s">
        <v>28</v>
      </c>
      <c r="H12" s="5" t="s">
        <v>193</v>
      </c>
      <c r="I12" s="31" t="s">
        <v>72</v>
      </c>
      <c r="K12" s="5" t="s">
        <v>167</v>
      </c>
      <c r="L12" s="5" t="s">
        <v>6</v>
      </c>
      <c r="M12" s="5" t="s">
        <v>28</v>
      </c>
      <c r="N12" s="5" t="s">
        <v>196</v>
      </c>
      <c r="O12" s="35">
        <v>0.8833333333333333</v>
      </c>
      <c r="P12" s="5">
        <v>147</v>
      </c>
      <c r="Q12" s="5">
        <v>2.4500000000000002</v>
      </c>
    </row>
    <row r="13" spans="1:17" x14ac:dyDescent="0.25">
      <c r="A13" s="5" t="s">
        <v>183</v>
      </c>
      <c r="B13" s="5" t="s">
        <v>28</v>
      </c>
      <c r="C13" s="31" t="s">
        <v>72</v>
      </c>
      <c r="D13" s="31" t="s">
        <v>72</v>
      </c>
      <c r="F13" s="5" t="s">
        <v>183</v>
      </c>
      <c r="G13" s="5" t="s">
        <v>28</v>
      </c>
      <c r="H13" s="5" t="s">
        <v>193</v>
      </c>
      <c r="I13" s="31" t="s">
        <v>72</v>
      </c>
      <c r="K13" s="5" t="s">
        <v>183</v>
      </c>
      <c r="L13" s="5" t="s">
        <v>12</v>
      </c>
      <c r="M13" s="5" t="s">
        <v>28</v>
      </c>
      <c r="N13" s="5" t="s">
        <v>196</v>
      </c>
      <c r="O13" s="35">
        <v>2.3666666666666667</v>
      </c>
      <c r="P13" s="5">
        <v>45</v>
      </c>
      <c r="Q13" s="5">
        <v>0.75</v>
      </c>
    </row>
    <row r="14" spans="1:17" x14ac:dyDescent="0.25">
      <c r="A14" s="5" t="s">
        <v>166</v>
      </c>
      <c r="B14" s="5" t="s">
        <v>28</v>
      </c>
      <c r="C14" s="31" t="s">
        <v>72</v>
      </c>
      <c r="D14" s="31" t="s">
        <v>72</v>
      </c>
      <c r="F14" s="5" t="s">
        <v>166</v>
      </c>
      <c r="G14" s="5" t="s">
        <v>28</v>
      </c>
      <c r="H14" s="5" t="s">
        <v>193</v>
      </c>
      <c r="I14" s="31" t="s">
        <v>72</v>
      </c>
      <c r="K14" s="5" t="s">
        <v>166</v>
      </c>
      <c r="L14" s="5" t="s">
        <v>6</v>
      </c>
      <c r="M14" s="5" t="s">
        <v>28</v>
      </c>
      <c r="N14" s="5" t="s">
        <v>196</v>
      </c>
      <c r="O14" s="35">
        <v>0.85</v>
      </c>
      <c r="P14" s="5">
        <v>64</v>
      </c>
      <c r="Q14" s="5">
        <v>1.0666666666666667</v>
      </c>
    </row>
    <row r="15" spans="1:17" x14ac:dyDescent="0.25">
      <c r="A15" s="5" t="s">
        <v>174</v>
      </c>
      <c r="B15" s="5" t="s">
        <v>28</v>
      </c>
      <c r="C15" s="31" t="s">
        <v>72</v>
      </c>
      <c r="D15" s="31" t="s">
        <v>72</v>
      </c>
      <c r="F15" s="5" t="s">
        <v>174</v>
      </c>
      <c r="G15" s="5" t="s">
        <v>28</v>
      </c>
      <c r="H15" s="5" t="s">
        <v>193</v>
      </c>
      <c r="I15" s="31" t="s">
        <v>72</v>
      </c>
      <c r="K15" s="5" t="s">
        <v>174</v>
      </c>
      <c r="L15" s="5" t="s">
        <v>18</v>
      </c>
      <c r="M15" s="5" t="s">
        <v>28</v>
      </c>
      <c r="N15" s="5" t="s">
        <v>196</v>
      </c>
      <c r="O15" s="35">
        <v>0.23333333333333334</v>
      </c>
      <c r="Q15" s="5"/>
    </row>
    <row r="16" spans="1:17" x14ac:dyDescent="0.25">
      <c r="A16" s="5" t="s">
        <v>171</v>
      </c>
      <c r="B16" s="5" t="s">
        <v>28</v>
      </c>
      <c r="C16" s="34" t="s">
        <v>67</v>
      </c>
      <c r="D16" s="31" t="s">
        <v>72</v>
      </c>
      <c r="F16" s="5" t="s">
        <v>171</v>
      </c>
      <c r="G16" s="5" t="s">
        <v>28</v>
      </c>
      <c r="H16" s="5" t="s">
        <v>193</v>
      </c>
      <c r="I16" s="34" t="s">
        <v>67</v>
      </c>
      <c r="K16" s="5" t="s">
        <v>171</v>
      </c>
      <c r="L16" s="5" t="s">
        <v>15</v>
      </c>
      <c r="M16" s="5" t="s">
        <v>28</v>
      </c>
      <c r="N16" s="5" t="s">
        <v>196</v>
      </c>
      <c r="O16" s="35">
        <v>0.8833333333333333</v>
      </c>
      <c r="P16" s="5">
        <v>73</v>
      </c>
      <c r="Q16" s="5">
        <v>1.2166666666666666</v>
      </c>
    </row>
    <row r="17" spans="1:17" x14ac:dyDescent="0.25">
      <c r="A17" s="5" t="s">
        <v>170</v>
      </c>
      <c r="B17" s="5" t="s">
        <v>28</v>
      </c>
      <c r="C17" s="31" t="s">
        <v>72</v>
      </c>
      <c r="D17" s="31" t="s">
        <v>72</v>
      </c>
      <c r="F17" s="5" t="s">
        <v>170</v>
      </c>
      <c r="G17" s="5" t="s">
        <v>28</v>
      </c>
      <c r="H17" s="5" t="s">
        <v>193</v>
      </c>
      <c r="I17" s="31" t="s">
        <v>72</v>
      </c>
      <c r="K17" s="5" t="s">
        <v>170</v>
      </c>
      <c r="L17" s="5" t="s">
        <v>15</v>
      </c>
      <c r="M17" s="5" t="s">
        <v>28</v>
      </c>
      <c r="N17" s="5" t="s">
        <v>196</v>
      </c>
      <c r="O17" s="35">
        <v>1.5166666666666666</v>
      </c>
      <c r="P17" s="5">
        <v>68</v>
      </c>
      <c r="Q17" s="5">
        <v>1.1333333333333333</v>
      </c>
    </row>
    <row r="18" spans="1:17" x14ac:dyDescent="0.25">
      <c r="A18" s="5" t="s">
        <v>175</v>
      </c>
      <c r="B18" s="5" t="s">
        <v>88</v>
      </c>
      <c r="C18" s="31" t="s">
        <v>72</v>
      </c>
      <c r="D18" s="34" t="s">
        <v>67</v>
      </c>
      <c r="F18" s="5" t="s">
        <v>175</v>
      </c>
      <c r="G18" s="5" t="s">
        <v>88</v>
      </c>
      <c r="H18" s="5" t="s">
        <v>193</v>
      </c>
      <c r="I18" s="31" t="s">
        <v>72</v>
      </c>
      <c r="K18" s="5" t="s">
        <v>175</v>
      </c>
      <c r="L18" s="5" t="s">
        <v>13</v>
      </c>
      <c r="M18" s="5" t="s">
        <v>88</v>
      </c>
      <c r="N18" s="5" t="s">
        <v>196</v>
      </c>
      <c r="O18" s="35">
        <v>20</v>
      </c>
      <c r="P18" s="5">
        <v>0</v>
      </c>
      <c r="Q18" s="5">
        <v>0</v>
      </c>
    </row>
    <row r="19" spans="1:17" x14ac:dyDescent="0.25">
      <c r="A19" s="5" t="s">
        <v>187</v>
      </c>
      <c r="B19" s="5" t="s">
        <v>88</v>
      </c>
      <c r="C19" s="34" t="s">
        <v>67</v>
      </c>
      <c r="D19" s="31" t="s">
        <v>72</v>
      </c>
      <c r="F19" s="5" t="s">
        <v>187</v>
      </c>
      <c r="G19" s="5" t="s">
        <v>88</v>
      </c>
      <c r="H19" s="5" t="s">
        <v>193</v>
      </c>
      <c r="I19" s="34" t="s">
        <v>67</v>
      </c>
      <c r="K19" s="5" t="s">
        <v>187</v>
      </c>
      <c r="L19" s="5" t="s">
        <v>19</v>
      </c>
      <c r="M19" s="5" t="s">
        <v>88</v>
      </c>
      <c r="N19" s="5" t="s">
        <v>196</v>
      </c>
      <c r="O19" s="35">
        <v>5.5166666666666666</v>
      </c>
      <c r="P19" s="5">
        <v>19</v>
      </c>
      <c r="Q19" s="5">
        <v>0.31666666666666665</v>
      </c>
    </row>
    <row r="20" spans="1:17" x14ac:dyDescent="0.25">
      <c r="A20" s="5" t="s">
        <v>176</v>
      </c>
      <c r="B20" s="5" t="s">
        <v>88</v>
      </c>
      <c r="C20" s="31" t="s">
        <v>72</v>
      </c>
      <c r="D20" s="31" t="s">
        <v>72</v>
      </c>
      <c r="F20" s="5" t="s">
        <v>176</v>
      </c>
      <c r="G20" s="5" t="s">
        <v>88</v>
      </c>
      <c r="H20" s="5" t="s">
        <v>193</v>
      </c>
      <c r="I20" s="31" t="s">
        <v>72</v>
      </c>
      <c r="K20" s="5" t="s">
        <v>176</v>
      </c>
      <c r="L20" s="5" t="s">
        <v>13</v>
      </c>
      <c r="M20" s="5" t="s">
        <v>88</v>
      </c>
      <c r="N20" s="5" t="s">
        <v>196</v>
      </c>
      <c r="O20" s="35">
        <v>0.35</v>
      </c>
      <c r="P20" s="5">
        <v>203</v>
      </c>
      <c r="Q20" s="5">
        <v>3.3833333333333333</v>
      </c>
    </row>
    <row r="21" spans="1:17" x14ac:dyDescent="0.25">
      <c r="A21" s="5" t="s">
        <v>178</v>
      </c>
      <c r="B21" s="5" t="s">
        <v>88</v>
      </c>
      <c r="C21" s="34" t="s">
        <v>67</v>
      </c>
      <c r="D21" s="31" t="s">
        <v>72</v>
      </c>
      <c r="F21" s="5" t="s">
        <v>178</v>
      </c>
      <c r="G21" s="5" t="s">
        <v>88</v>
      </c>
      <c r="H21" s="5" t="s">
        <v>193</v>
      </c>
      <c r="I21" s="34" t="s">
        <v>67</v>
      </c>
      <c r="K21" s="5" t="s">
        <v>178</v>
      </c>
      <c r="L21" s="5" t="s">
        <v>11</v>
      </c>
      <c r="M21" s="5" t="s">
        <v>88</v>
      </c>
      <c r="N21" s="5" t="s">
        <v>196</v>
      </c>
      <c r="O21" s="35">
        <v>0.23333333333333334</v>
      </c>
      <c r="Q21" s="5"/>
    </row>
    <row r="22" spans="1:17" x14ac:dyDescent="0.25">
      <c r="A22" s="5" t="s">
        <v>186</v>
      </c>
      <c r="B22" s="5" t="s">
        <v>88</v>
      </c>
      <c r="C22" s="34" t="s">
        <v>67</v>
      </c>
      <c r="D22" s="31" t="s">
        <v>72</v>
      </c>
      <c r="F22" s="5" t="s">
        <v>186</v>
      </c>
      <c r="G22" s="5" t="s">
        <v>88</v>
      </c>
      <c r="H22" s="5" t="s">
        <v>193</v>
      </c>
      <c r="I22" s="34" t="s">
        <v>67</v>
      </c>
      <c r="K22" s="5" t="s">
        <v>186</v>
      </c>
      <c r="L22" s="5" t="s">
        <v>19</v>
      </c>
      <c r="M22" s="5" t="s">
        <v>88</v>
      </c>
      <c r="N22" s="5" t="s">
        <v>196</v>
      </c>
      <c r="O22" s="35">
        <v>19.566666666666666</v>
      </c>
      <c r="P22" s="5">
        <v>0</v>
      </c>
      <c r="Q22" s="5">
        <v>0</v>
      </c>
    </row>
    <row r="23" spans="1:17" x14ac:dyDescent="0.25">
      <c r="A23" s="5" t="s">
        <v>189</v>
      </c>
      <c r="B23" s="5" t="s">
        <v>88</v>
      </c>
      <c r="C23" s="34" t="s">
        <v>67</v>
      </c>
      <c r="D23" s="31" t="s">
        <v>72</v>
      </c>
      <c r="F23" s="5" t="s">
        <v>189</v>
      </c>
      <c r="G23" s="5" t="s">
        <v>88</v>
      </c>
      <c r="H23" s="5" t="s">
        <v>193</v>
      </c>
      <c r="I23" s="34" t="s">
        <v>67</v>
      </c>
      <c r="K23" s="5" t="s">
        <v>189</v>
      </c>
      <c r="L23" s="5" t="s">
        <v>10</v>
      </c>
      <c r="M23" s="5" t="s">
        <v>88</v>
      </c>
      <c r="N23" s="5" t="s">
        <v>196</v>
      </c>
      <c r="O23" s="35">
        <v>3.4833333333333334</v>
      </c>
      <c r="P23" s="5">
        <v>14</v>
      </c>
      <c r="Q23" s="5">
        <v>0.23333333333333334</v>
      </c>
    </row>
    <row r="24" spans="1:17" x14ac:dyDescent="0.25">
      <c r="A24" s="5" t="s">
        <v>191</v>
      </c>
      <c r="B24" s="5" t="s">
        <v>88</v>
      </c>
      <c r="C24" s="34" t="s">
        <v>67</v>
      </c>
      <c r="D24" s="31" t="s">
        <v>72</v>
      </c>
      <c r="F24" s="5" t="s">
        <v>191</v>
      </c>
      <c r="G24" s="5" t="s">
        <v>88</v>
      </c>
      <c r="H24" s="5" t="s">
        <v>193</v>
      </c>
      <c r="I24" s="34" t="s">
        <v>67</v>
      </c>
      <c r="K24" s="5" t="s">
        <v>191</v>
      </c>
      <c r="L24" s="5" t="s">
        <v>10</v>
      </c>
      <c r="M24" s="5" t="s">
        <v>88</v>
      </c>
      <c r="N24" s="5" t="s">
        <v>196</v>
      </c>
      <c r="O24" s="35">
        <v>1.8833333333333333</v>
      </c>
      <c r="Q24" s="5"/>
    </row>
    <row r="25" spans="1:17" x14ac:dyDescent="0.25">
      <c r="A25" s="5" t="s">
        <v>188</v>
      </c>
      <c r="B25" s="5" t="s">
        <v>88</v>
      </c>
      <c r="C25" s="34" t="s">
        <v>67</v>
      </c>
      <c r="D25" s="31" t="s">
        <v>72</v>
      </c>
      <c r="F25" s="5" t="s">
        <v>188</v>
      </c>
      <c r="G25" s="5" t="s">
        <v>88</v>
      </c>
      <c r="H25" s="5" t="s">
        <v>193</v>
      </c>
      <c r="I25" s="34" t="s">
        <v>67</v>
      </c>
      <c r="K25" s="5" t="s">
        <v>188</v>
      </c>
      <c r="L25" s="5" t="s">
        <v>19</v>
      </c>
      <c r="M25" s="5" t="s">
        <v>88</v>
      </c>
      <c r="N25" s="5" t="s">
        <v>196</v>
      </c>
      <c r="O25" s="35">
        <v>7.2333333333333334</v>
      </c>
      <c r="P25" s="5">
        <v>0</v>
      </c>
      <c r="Q25" s="5">
        <v>0</v>
      </c>
    </row>
    <row r="26" spans="1:17" x14ac:dyDescent="0.25">
      <c r="A26" s="5" t="s">
        <v>179</v>
      </c>
      <c r="B26" s="5" t="s">
        <v>88</v>
      </c>
      <c r="C26" s="34" t="s">
        <v>67</v>
      </c>
      <c r="D26" s="31" t="s">
        <v>72</v>
      </c>
      <c r="F26" s="5" t="s">
        <v>179</v>
      </c>
      <c r="G26" s="5" t="s">
        <v>88</v>
      </c>
      <c r="H26" s="5" t="s">
        <v>193</v>
      </c>
      <c r="I26" s="34" t="s">
        <v>67</v>
      </c>
      <c r="K26" s="5" t="s">
        <v>179</v>
      </c>
      <c r="L26" s="5" t="s">
        <v>11</v>
      </c>
      <c r="M26" s="5" t="s">
        <v>88</v>
      </c>
      <c r="N26" s="5" t="s">
        <v>196</v>
      </c>
      <c r="O26" s="35">
        <v>0.9</v>
      </c>
      <c r="Q26" s="5"/>
    </row>
    <row r="27" spans="1:17" x14ac:dyDescent="0.25">
      <c r="A27" s="5" t="s">
        <v>190</v>
      </c>
      <c r="B27" s="5" t="s">
        <v>88</v>
      </c>
      <c r="C27" s="34" t="s">
        <v>67</v>
      </c>
      <c r="D27" s="31" t="s">
        <v>72</v>
      </c>
      <c r="F27" s="5" t="s">
        <v>190</v>
      </c>
      <c r="G27" s="5" t="s">
        <v>88</v>
      </c>
      <c r="H27" s="5" t="s">
        <v>193</v>
      </c>
      <c r="I27" s="34" t="s">
        <v>67</v>
      </c>
      <c r="K27" s="5" t="s">
        <v>190</v>
      </c>
      <c r="L27" s="5" t="s">
        <v>16</v>
      </c>
      <c r="M27" s="5" t="s">
        <v>88</v>
      </c>
      <c r="N27" s="5" t="s">
        <v>196</v>
      </c>
      <c r="O27" s="35">
        <v>2.2166666666666668</v>
      </c>
      <c r="Q27" s="5"/>
    </row>
    <row r="28" spans="1:17" x14ac:dyDescent="0.25">
      <c r="A28" s="5"/>
      <c r="B28" s="5"/>
      <c r="C28" s="5"/>
      <c r="D28" s="5"/>
      <c r="F28" s="5" t="s">
        <v>181</v>
      </c>
      <c r="G28" s="5" t="s">
        <v>28</v>
      </c>
      <c r="H28" s="5" t="s">
        <v>196</v>
      </c>
      <c r="I28" s="31" t="s">
        <v>72</v>
      </c>
      <c r="K28" s="5" t="s">
        <v>183</v>
      </c>
      <c r="L28" s="5" t="s">
        <v>12</v>
      </c>
      <c r="M28" s="33" t="s">
        <v>28</v>
      </c>
      <c r="N28" s="33" t="s">
        <v>193</v>
      </c>
      <c r="O28" s="35">
        <v>6.3833333333333337</v>
      </c>
      <c r="P28" s="5">
        <v>0</v>
      </c>
      <c r="Q28" s="5">
        <v>0</v>
      </c>
    </row>
    <row r="29" spans="1:17" x14ac:dyDescent="0.25">
      <c r="A29" s="5"/>
      <c r="B29" s="5"/>
      <c r="C29" s="5"/>
      <c r="D29" s="5"/>
      <c r="F29" s="5" t="s">
        <v>180</v>
      </c>
      <c r="G29" s="5" t="s">
        <v>28</v>
      </c>
      <c r="H29" s="5" t="s">
        <v>196</v>
      </c>
      <c r="I29" s="31" t="s">
        <v>72</v>
      </c>
      <c r="K29" s="5" t="s">
        <v>181</v>
      </c>
      <c r="L29" s="5" t="s">
        <v>5</v>
      </c>
      <c r="M29" s="33" t="s">
        <v>28</v>
      </c>
      <c r="N29" s="33" t="s">
        <v>193</v>
      </c>
      <c r="O29" s="35"/>
      <c r="Q29" s="5"/>
    </row>
    <row r="30" spans="1:17" x14ac:dyDescent="0.25">
      <c r="A30" s="5"/>
      <c r="B30" s="5"/>
      <c r="C30" s="5"/>
      <c r="D30" s="5"/>
      <c r="F30" s="5" t="s">
        <v>169</v>
      </c>
      <c r="G30" s="5" t="s">
        <v>28</v>
      </c>
      <c r="H30" s="5" t="s">
        <v>196</v>
      </c>
      <c r="I30" s="31" t="s">
        <v>72</v>
      </c>
      <c r="K30" s="5" t="s">
        <v>180</v>
      </c>
      <c r="L30" s="5" t="s">
        <v>5</v>
      </c>
      <c r="M30" s="33" t="s">
        <v>28</v>
      </c>
      <c r="N30" s="33" t="s">
        <v>193</v>
      </c>
      <c r="O30" s="35">
        <v>1.4166666666666667</v>
      </c>
      <c r="P30" s="5">
        <v>54</v>
      </c>
      <c r="Q30" s="5">
        <v>0.9</v>
      </c>
    </row>
    <row r="31" spans="1:17" x14ac:dyDescent="0.25">
      <c r="A31" s="5"/>
      <c r="B31" s="5"/>
      <c r="C31" s="5"/>
      <c r="D31" s="5"/>
      <c r="F31" s="5" t="s">
        <v>172</v>
      </c>
      <c r="G31" s="5" t="s">
        <v>28</v>
      </c>
      <c r="H31" s="5" t="s">
        <v>196</v>
      </c>
      <c r="I31" s="34" t="s">
        <v>67</v>
      </c>
      <c r="K31" s="5" t="s">
        <v>184</v>
      </c>
      <c r="L31" s="5" t="s">
        <v>12</v>
      </c>
      <c r="M31" s="33" t="s">
        <v>28</v>
      </c>
      <c r="N31" s="33" t="s">
        <v>193</v>
      </c>
      <c r="O31" s="35">
        <v>0.5</v>
      </c>
      <c r="P31" s="5">
        <v>68</v>
      </c>
      <c r="Q31" s="5">
        <v>1.1333333333333333</v>
      </c>
    </row>
    <row r="32" spans="1:17" x14ac:dyDescent="0.25">
      <c r="A32" s="5"/>
      <c r="B32" s="5"/>
      <c r="C32" s="5"/>
      <c r="D32" s="5"/>
      <c r="F32" s="5" t="s">
        <v>184</v>
      </c>
      <c r="G32" s="5" t="s">
        <v>28</v>
      </c>
      <c r="H32" s="5" t="s">
        <v>196</v>
      </c>
      <c r="I32" s="31" t="s">
        <v>72</v>
      </c>
      <c r="K32" s="5" t="s">
        <v>171</v>
      </c>
      <c r="L32" s="5" t="s">
        <v>15</v>
      </c>
      <c r="M32" s="33" t="s">
        <v>28</v>
      </c>
      <c r="N32" s="33" t="s">
        <v>193</v>
      </c>
      <c r="O32" s="35">
        <v>20</v>
      </c>
      <c r="P32" s="5">
        <v>4</v>
      </c>
      <c r="Q32" s="5">
        <v>6.6666666666666666E-2</v>
      </c>
    </row>
    <row r="33" spans="1:17" x14ac:dyDescent="0.25">
      <c r="A33" s="5"/>
      <c r="B33" s="5"/>
      <c r="C33" s="5"/>
      <c r="D33" s="5"/>
      <c r="F33" s="5" t="s">
        <v>173</v>
      </c>
      <c r="G33" s="5" t="s">
        <v>28</v>
      </c>
      <c r="H33" s="5" t="s">
        <v>196</v>
      </c>
      <c r="I33" s="31" t="s">
        <v>72</v>
      </c>
      <c r="K33" s="5" t="s">
        <v>170</v>
      </c>
      <c r="L33" s="5" t="s">
        <v>15</v>
      </c>
      <c r="M33" s="33" t="s">
        <v>28</v>
      </c>
      <c r="N33" s="33" t="s">
        <v>193</v>
      </c>
      <c r="O33" s="35">
        <v>5.2666666666666666</v>
      </c>
      <c r="P33" s="5">
        <v>3</v>
      </c>
      <c r="Q33" s="5">
        <v>0.05</v>
      </c>
    </row>
    <row r="34" spans="1:17" x14ac:dyDescent="0.25">
      <c r="A34" s="5"/>
      <c r="B34" s="5"/>
      <c r="C34" s="5"/>
      <c r="D34" s="5"/>
      <c r="F34" s="5" t="s">
        <v>182</v>
      </c>
      <c r="G34" s="5" t="s">
        <v>28</v>
      </c>
      <c r="H34" s="5" t="s">
        <v>196</v>
      </c>
      <c r="I34" s="34" t="s">
        <v>67</v>
      </c>
      <c r="K34" s="5" t="s">
        <v>173</v>
      </c>
      <c r="L34" s="5" t="s">
        <v>8</v>
      </c>
      <c r="M34" s="33" t="s">
        <v>28</v>
      </c>
      <c r="N34" s="33" t="s">
        <v>193</v>
      </c>
      <c r="O34" s="35">
        <v>6.85</v>
      </c>
      <c r="P34" s="5">
        <v>0</v>
      </c>
      <c r="Q34" s="5">
        <v>0</v>
      </c>
    </row>
    <row r="35" spans="1:17" x14ac:dyDescent="0.25">
      <c r="A35" s="5"/>
      <c r="B35" s="5"/>
      <c r="C35" s="5"/>
      <c r="D35" s="5"/>
      <c r="F35" s="5" t="s">
        <v>168</v>
      </c>
      <c r="G35" s="5" t="s">
        <v>28</v>
      </c>
      <c r="H35" s="5" t="s">
        <v>196</v>
      </c>
      <c r="I35" s="31" t="s">
        <v>72</v>
      </c>
      <c r="K35" s="5" t="s">
        <v>182</v>
      </c>
      <c r="L35" s="5" t="s">
        <v>5</v>
      </c>
      <c r="M35" s="33" t="s">
        <v>28</v>
      </c>
      <c r="N35" s="33" t="s">
        <v>193</v>
      </c>
      <c r="O35" s="35"/>
      <c r="Q35" s="5"/>
    </row>
    <row r="36" spans="1:17" x14ac:dyDescent="0.25">
      <c r="A36" s="5"/>
      <c r="B36" s="5"/>
      <c r="C36" s="5"/>
      <c r="D36" s="5"/>
      <c r="F36" s="5" t="s">
        <v>185</v>
      </c>
      <c r="G36" s="5" t="s">
        <v>28</v>
      </c>
      <c r="H36" s="5" t="s">
        <v>196</v>
      </c>
      <c r="I36" s="31" t="s">
        <v>72</v>
      </c>
      <c r="K36" s="5" t="s">
        <v>169</v>
      </c>
      <c r="L36" s="5" t="s">
        <v>15</v>
      </c>
      <c r="M36" s="33" t="s">
        <v>28</v>
      </c>
      <c r="N36" s="33" t="s">
        <v>193</v>
      </c>
      <c r="O36" s="35">
        <v>0.15</v>
      </c>
      <c r="P36" s="5">
        <v>46</v>
      </c>
      <c r="Q36" s="5">
        <v>0.76666666666666672</v>
      </c>
    </row>
    <row r="37" spans="1:17" x14ac:dyDescent="0.25">
      <c r="A37" s="5"/>
      <c r="B37" s="5"/>
      <c r="C37" s="5"/>
      <c r="D37" s="5"/>
      <c r="F37" s="5" t="s">
        <v>177</v>
      </c>
      <c r="G37" s="5" t="s">
        <v>28</v>
      </c>
      <c r="H37" s="5" t="s">
        <v>196</v>
      </c>
      <c r="I37" s="31" t="s">
        <v>72</v>
      </c>
      <c r="K37" s="5" t="s">
        <v>168</v>
      </c>
      <c r="L37" s="5" t="s">
        <v>15</v>
      </c>
      <c r="M37" s="5" t="s">
        <v>28</v>
      </c>
      <c r="N37" s="33" t="s">
        <v>193</v>
      </c>
      <c r="O37" s="35">
        <v>1.8166666666666667</v>
      </c>
      <c r="P37" s="5">
        <v>33</v>
      </c>
      <c r="Q37" s="5">
        <v>0.55000000000000004</v>
      </c>
    </row>
    <row r="38" spans="1:17" x14ac:dyDescent="0.25">
      <c r="A38" s="5"/>
      <c r="B38" s="5"/>
      <c r="C38" s="5"/>
      <c r="D38" s="5"/>
      <c r="F38" s="5" t="s">
        <v>167</v>
      </c>
      <c r="G38" s="5" t="s">
        <v>28</v>
      </c>
      <c r="H38" s="5" t="s">
        <v>196</v>
      </c>
      <c r="I38" s="31" t="s">
        <v>72</v>
      </c>
      <c r="K38" s="5" t="s">
        <v>185</v>
      </c>
      <c r="L38" s="5" t="s">
        <v>12</v>
      </c>
      <c r="M38" s="5" t="s">
        <v>28</v>
      </c>
      <c r="N38" s="33" t="s">
        <v>193</v>
      </c>
      <c r="O38" s="35">
        <v>6.5</v>
      </c>
      <c r="P38" s="5">
        <v>7</v>
      </c>
      <c r="Q38" s="5">
        <v>0.11666666666666667</v>
      </c>
    </row>
    <row r="39" spans="1:17" x14ac:dyDescent="0.25">
      <c r="A39" s="5"/>
      <c r="B39" s="5"/>
      <c r="C39" s="5"/>
      <c r="D39" s="5"/>
      <c r="F39" s="5" t="s">
        <v>183</v>
      </c>
      <c r="G39" s="5" t="s">
        <v>28</v>
      </c>
      <c r="H39" s="5" t="s">
        <v>196</v>
      </c>
      <c r="I39" s="31" t="s">
        <v>72</v>
      </c>
      <c r="K39" s="5" t="s">
        <v>167</v>
      </c>
      <c r="L39" s="5" t="s">
        <v>6</v>
      </c>
      <c r="M39" s="5" t="s">
        <v>28</v>
      </c>
      <c r="N39" s="33" t="s">
        <v>193</v>
      </c>
      <c r="O39" s="35">
        <v>7.6833333333333336</v>
      </c>
      <c r="P39" s="5">
        <v>18</v>
      </c>
      <c r="Q39" s="5">
        <v>0.3</v>
      </c>
    </row>
    <row r="40" spans="1:17" x14ac:dyDescent="0.25">
      <c r="A40" s="5"/>
      <c r="B40" s="5"/>
      <c r="C40" s="5"/>
      <c r="D40" s="5"/>
      <c r="F40" s="5" t="s">
        <v>166</v>
      </c>
      <c r="G40" s="5" t="s">
        <v>28</v>
      </c>
      <c r="H40" s="5" t="s">
        <v>196</v>
      </c>
      <c r="I40" s="31" t="s">
        <v>72</v>
      </c>
      <c r="K40" s="5" t="s">
        <v>166</v>
      </c>
      <c r="L40" s="5" t="s">
        <v>6</v>
      </c>
      <c r="M40" s="5" t="s">
        <v>28</v>
      </c>
      <c r="N40" s="33" t="s">
        <v>193</v>
      </c>
      <c r="O40" s="35">
        <v>7.3</v>
      </c>
      <c r="P40" s="5">
        <v>0</v>
      </c>
      <c r="Q40" s="5">
        <v>0</v>
      </c>
    </row>
    <row r="41" spans="1:17" x14ac:dyDescent="0.25">
      <c r="A41" s="5"/>
      <c r="B41" s="5"/>
      <c r="C41" s="5"/>
      <c r="D41" s="5"/>
      <c r="F41" s="5" t="s">
        <v>174</v>
      </c>
      <c r="G41" s="5" t="s">
        <v>28</v>
      </c>
      <c r="H41" s="5" t="s">
        <v>196</v>
      </c>
      <c r="I41" s="31" t="s">
        <v>72</v>
      </c>
      <c r="K41" s="5" t="s">
        <v>172</v>
      </c>
      <c r="L41" s="5" t="s">
        <v>8</v>
      </c>
      <c r="M41" s="5" t="s">
        <v>28</v>
      </c>
      <c r="N41" s="33" t="s">
        <v>193</v>
      </c>
      <c r="O41" s="35">
        <v>20</v>
      </c>
      <c r="P41" s="5">
        <v>0</v>
      </c>
      <c r="Q41" s="5">
        <v>0</v>
      </c>
    </row>
    <row r="42" spans="1:17" x14ac:dyDescent="0.25">
      <c r="A42" s="5"/>
      <c r="B42" s="5"/>
      <c r="C42" s="5"/>
      <c r="D42" s="5"/>
      <c r="F42" s="5" t="s">
        <v>171</v>
      </c>
      <c r="G42" s="5" t="s">
        <v>28</v>
      </c>
      <c r="H42" s="5" t="s">
        <v>196</v>
      </c>
      <c r="I42" s="31" t="s">
        <v>72</v>
      </c>
      <c r="K42" s="5" t="s">
        <v>174</v>
      </c>
      <c r="L42" s="5" t="s">
        <v>18</v>
      </c>
      <c r="M42" s="5" t="s">
        <v>28</v>
      </c>
      <c r="N42" s="33" t="s">
        <v>193</v>
      </c>
      <c r="O42" s="35">
        <v>5.0166666666666666</v>
      </c>
      <c r="P42" s="5">
        <v>1</v>
      </c>
      <c r="Q42" s="5">
        <v>1.6666666666666666E-2</v>
      </c>
    </row>
    <row r="43" spans="1:17" x14ac:dyDescent="0.25">
      <c r="A43" s="5"/>
      <c r="B43" s="5"/>
      <c r="C43" s="5"/>
      <c r="D43" s="5"/>
      <c r="F43" s="5" t="s">
        <v>170</v>
      </c>
      <c r="G43" s="5" t="s">
        <v>28</v>
      </c>
      <c r="H43" s="5" t="s">
        <v>196</v>
      </c>
      <c r="I43" s="31" t="s">
        <v>72</v>
      </c>
      <c r="K43" s="5" t="s">
        <v>177</v>
      </c>
      <c r="L43" s="5" t="s">
        <v>18</v>
      </c>
      <c r="M43" s="5" t="s">
        <v>28</v>
      </c>
      <c r="N43" s="33" t="s">
        <v>193</v>
      </c>
      <c r="O43" s="35"/>
      <c r="Q43" s="5"/>
    </row>
    <row r="44" spans="1:17" x14ac:dyDescent="0.25">
      <c r="A44" s="5"/>
      <c r="B44" s="5"/>
      <c r="C44" s="5"/>
      <c r="D44" s="5"/>
      <c r="F44" s="5" t="s">
        <v>175</v>
      </c>
      <c r="G44" s="5" t="s">
        <v>88</v>
      </c>
      <c r="H44" s="5" t="s">
        <v>196</v>
      </c>
      <c r="I44" s="34" t="s">
        <v>67</v>
      </c>
      <c r="K44" s="5" t="s">
        <v>179</v>
      </c>
      <c r="L44" s="5" t="s">
        <v>11</v>
      </c>
      <c r="M44" s="33" t="s">
        <v>88</v>
      </c>
      <c r="N44" s="33" t="s">
        <v>193</v>
      </c>
      <c r="O44" s="35"/>
      <c r="Q44" s="5"/>
    </row>
    <row r="45" spans="1:17" x14ac:dyDescent="0.25">
      <c r="A45" s="5"/>
      <c r="B45" s="5"/>
      <c r="C45" s="5"/>
      <c r="D45" s="5"/>
      <c r="F45" s="5" t="s">
        <v>187</v>
      </c>
      <c r="G45" s="5" t="s">
        <v>88</v>
      </c>
      <c r="H45" s="5" t="s">
        <v>196</v>
      </c>
      <c r="I45" s="31" t="s">
        <v>72</v>
      </c>
      <c r="K45" s="5" t="s">
        <v>191</v>
      </c>
      <c r="L45" s="5" t="s">
        <v>10</v>
      </c>
      <c r="M45" s="33" t="s">
        <v>88</v>
      </c>
      <c r="N45" s="33" t="s">
        <v>193</v>
      </c>
      <c r="O45" s="35">
        <v>20</v>
      </c>
      <c r="P45" s="5">
        <v>2</v>
      </c>
      <c r="Q45" s="5">
        <v>3.3333333333333333E-2</v>
      </c>
    </row>
    <row r="46" spans="1:17" x14ac:dyDescent="0.25">
      <c r="A46" s="5"/>
      <c r="B46" s="5"/>
      <c r="C46" s="5"/>
      <c r="D46" s="5"/>
      <c r="F46" s="5" t="s">
        <v>176</v>
      </c>
      <c r="G46" s="5" t="s">
        <v>88</v>
      </c>
      <c r="H46" s="5" t="s">
        <v>196</v>
      </c>
      <c r="I46" s="31" t="s">
        <v>72</v>
      </c>
      <c r="K46" s="5" t="s">
        <v>176</v>
      </c>
      <c r="L46" s="5" t="s">
        <v>13</v>
      </c>
      <c r="M46" s="33" t="s">
        <v>88</v>
      </c>
      <c r="N46" s="33" t="s">
        <v>193</v>
      </c>
      <c r="O46" s="35">
        <v>3.0666666666666669</v>
      </c>
      <c r="P46" s="5">
        <v>50</v>
      </c>
      <c r="Q46" s="5">
        <v>0.83333333333333337</v>
      </c>
    </row>
    <row r="47" spans="1:17" x14ac:dyDescent="0.25">
      <c r="A47" s="5"/>
      <c r="B47" s="5"/>
      <c r="C47" s="5"/>
      <c r="D47" s="5"/>
      <c r="F47" s="5" t="s">
        <v>178</v>
      </c>
      <c r="G47" s="5" t="s">
        <v>88</v>
      </c>
      <c r="H47" s="5" t="s">
        <v>196</v>
      </c>
      <c r="I47" s="31" t="s">
        <v>72</v>
      </c>
      <c r="K47" s="5" t="s">
        <v>175</v>
      </c>
      <c r="L47" s="5" t="s">
        <v>13</v>
      </c>
      <c r="M47" s="33" t="s">
        <v>88</v>
      </c>
      <c r="N47" s="33" t="s">
        <v>193</v>
      </c>
      <c r="O47" s="35">
        <v>0.8</v>
      </c>
      <c r="P47" s="5">
        <v>266</v>
      </c>
      <c r="Q47" s="5">
        <v>4.4333333333333336</v>
      </c>
    </row>
    <row r="48" spans="1:17" x14ac:dyDescent="0.25">
      <c r="A48" s="5"/>
      <c r="B48" s="5"/>
      <c r="C48" s="5"/>
      <c r="D48" s="5"/>
      <c r="F48" s="5" t="s">
        <v>186</v>
      </c>
      <c r="G48" s="5" t="s">
        <v>88</v>
      </c>
      <c r="H48" s="5" t="s">
        <v>196</v>
      </c>
      <c r="I48" s="31" t="s">
        <v>72</v>
      </c>
      <c r="K48" s="5" t="s">
        <v>188</v>
      </c>
      <c r="L48" s="5" t="s">
        <v>19</v>
      </c>
      <c r="M48" s="5" t="s">
        <v>88</v>
      </c>
      <c r="N48" s="33" t="s">
        <v>193</v>
      </c>
      <c r="O48" s="35">
        <v>20</v>
      </c>
      <c r="P48" s="5">
        <v>0</v>
      </c>
      <c r="Q48" s="5">
        <v>0</v>
      </c>
    </row>
    <row r="49" spans="1:17" x14ac:dyDescent="0.25">
      <c r="A49" s="5"/>
      <c r="B49" s="5"/>
      <c r="C49" s="5"/>
      <c r="D49" s="5"/>
      <c r="F49" s="5" t="s">
        <v>189</v>
      </c>
      <c r="G49" s="5" t="s">
        <v>88</v>
      </c>
      <c r="H49" s="5" t="s">
        <v>196</v>
      </c>
      <c r="I49" s="31" t="s">
        <v>72</v>
      </c>
      <c r="K49" s="5" t="s">
        <v>178</v>
      </c>
      <c r="L49" s="5" t="s">
        <v>11</v>
      </c>
      <c r="M49" s="5" t="s">
        <v>88</v>
      </c>
      <c r="N49" s="33" t="s">
        <v>193</v>
      </c>
      <c r="O49" s="35"/>
      <c r="Q49" s="5"/>
    </row>
    <row r="50" spans="1:17" x14ac:dyDescent="0.25">
      <c r="A50" s="5"/>
      <c r="B50" s="5"/>
      <c r="C50" s="5"/>
      <c r="D50" s="5"/>
      <c r="F50" s="5" t="s">
        <v>191</v>
      </c>
      <c r="G50" s="5" t="s">
        <v>88</v>
      </c>
      <c r="H50" s="5" t="s">
        <v>196</v>
      </c>
      <c r="I50" s="31" t="s">
        <v>72</v>
      </c>
      <c r="K50" s="5" t="s">
        <v>186</v>
      </c>
      <c r="L50" s="5" t="s">
        <v>19</v>
      </c>
      <c r="M50" s="33" t="s">
        <v>88</v>
      </c>
      <c r="N50" s="33" t="s">
        <v>193</v>
      </c>
      <c r="O50" s="35">
        <v>20</v>
      </c>
      <c r="P50" s="5">
        <v>0</v>
      </c>
      <c r="Q50" s="5">
        <v>0</v>
      </c>
    </row>
    <row r="51" spans="1:17" x14ac:dyDescent="0.25">
      <c r="A51" s="5"/>
      <c r="B51" s="5"/>
      <c r="C51" s="5"/>
      <c r="D51" s="5"/>
      <c r="F51" s="5" t="s">
        <v>188</v>
      </c>
      <c r="G51" s="5" t="s">
        <v>88</v>
      </c>
      <c r="H51" s="5" t="s">
        <v>196</v>
      </c>
      <c r="I51" s="31" t="s">
        <v>72</v>
      </c>
      <c r="K51" s="5" t="s">
        <v>187</v>
      </c>
      <c r="L51" s="5" t="s">
        <v>19</v>
      </c>
      <c r="M51" s="33" t="s">
        <v>88</v>
      </c>
      <c r="N51" s="33" t="s">
        <v>193</v>
      </c>
      <c r="O51" s="35"/>
      <c r="P51" s="5">
        <v>0</v>
      </c>
      <c r="Q51" s="5">
        <v>0</v>
      </c>
    </row>
    <row r="52" spans="1:17" x14ac:dyDescent="0.25">
      <c r="A52" s="5"/>
      <c r="B52" s="5"/>
      <c r="C52" s="5"/>
      <c r="D52" s="5"/>
      <c r="F52" s="5" t="s">
        <v>179</v>
      </c>
      <c r="G52" s="5" t="s">
        <v>88</v>
      </c>
      <c r="H52" s="5" t="s">
        <v>196</v>
      </c>
      <c r="I52" s="31" t="s">
        <v>72</v>
      </c>
      <c r="K52" s="5" t="s">
        <v>189</v>
      </c>
      <c r="L52" s="5" t="s">
        <v>10</v>
      </c>
      <c r="M52" s="33" t="s">
        <v>88</v>
      </c>
      <c r="N52" s="33" t="s">
        <v>193</v>
      </c>
      <c r="O52" s="35">
        <v>20</v>
      </c>
      <c r="P52" s="5">
        <v>2</v>
      </c>
      <c r="Q52" s="5">
        <v>3.3333333333333333E-2</v>
      </c>
    </row>
    <row r="53" spans="1:17" x14ac:dyDescent="0.25">
      <c r="A53" s="5"/>
      <c r="B53" s="5"/>
      <c r="C53" s="5"/>
      <c r="D53" s="5"/>
      <c r="F53" s="5" t="s">
        <v>190</v>
      </c>
      <c r="G53" s="5" t="s">
        <v>88</v>
      </c>
      <c r="H53" s="5" t="s">
        <v>196</v>
      </c>
      <c r="I53" s="31" t="s">
        <v>72</v>
      </c>
      <c r="K53" s="5" t="s">
        <v>190</v>
      </c>
      <c r="L53" s="5" t="s">
        <v>16</v>
      </c>
      <c r="M53" s="5" t="s">
        <v>88</v>
      </c>
      <c r="N53" s="33" t="s">
        <v>193</v>
      </c>
      <c r="O53" s="35">
        <v>20</v>
      </c>
      <c r="P53" s="5">
        <v>0</v>
      </c>
      <c r="Q53" s="5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Mothers</vt:lpstr>
      <vt:lpstr>Neonates</vt:lpstr>
      <vt:lpstr>Growth_BM_TL</vt:lpstr>
      <vt:lpstr>Growth_VOL</vt:lpstr>
      <vt:lpstr>GL ratio</vt:lpstr>
      <vt:lpstr>swimming</vt:lpstr>
      <vt:lpstr>Burying</vt:lpstr>
      <vt:lpstr>Boldness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2020-10-10T11:50:50Z</dcterms:modified>
</cp:coreProperties>
</file>